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00" yWindow="270" windowWidth="9720" windowHeight="6600" activeTab="1"/>
  </bookViews>
  <sheets>
    <sheet name="MB" sheetId="1" r:id="rId1"/>
    <sheet name="vysledovka_8" sheetId="2" r:id="rId2"/>
    <sheet name="zapisove listky_8" sheetId="3" r:id="rId3"/>
  </sheets>
  <definedNames>
    <definedName name="_xlnm.Print_Area" localSheetId="0">'MB'!#REF!</definedName>
    <definedName name="RANGE_A1_J155" localSheetId="2">'zapisove listky_8'!$A$2:$A$2</definedName>
    <definedName name="TABLE" localSheetId="2">'zapisove listky_8'!$A$2:$J$85</definedName>
    <definedName name="TABLE_10" localSheetId="2">'zapisove listky_8'!#REF!</definedName>
    <definedName name="TABLE_11" localSheetId="2">'zapisove listky_8'!#REF!</definedName>
    <definedName name="TABLE_2" localSheetId="2">'zapisove listky_8'!#REF!</definedName>
    <definedName name="TABLE_3" localSheetId="2">'zapisove listky_8'!#REF!</definedName>
    <definedName name="TABLE_4" localSheetId="2">'zapisove listky_8'!#REF!</definedName>
    <definedName name="TABLE_5" localSheetId="2">'zapisove listky_8'!#REF!</definedName>
    <definedName name="TABLE_6" localSheetId="2">'zapisove listky_8'!#REF!</definedName>
    <definedName name="TABLE_7" localSheetId="2">'zapisove listky_8'!#REF!</definedName>
    <definedName name="TABLE_8" localSheetId="2">'zapisove listky_8'!#REF!</definedName>
    <definedName name="TABLE_9" localSheetId="2">'zapisove listky_8'!#REF!</definedName>
  </definedNames>
  <calcPr fullCalcOnLoad="1"/>
</workbook>
</file>

<file path=xl/sharedStrings.xml><?xml version="1.0" encoding="utf-8"?>
<sst xmlns="http://schemas.openxmlformats.org/spreadsheetml/2006/main" count="832" uniqueCount="141">
  <si>
    <t>Board</t>
  </si>
  <si>
    <t>NS</t>
  </si>
  <si>
    <t>EW</t>
  </si>
  <si>
    <t>By</t>
  </si>
  <si>
    <t>Contract</t>
  </si>
  <si>
    <t>Result</t>
  </si>
  <si>
    <t>Body NS</t>
  </si>
  <si>
    <t>Body EW</t>
  </si>
  <si>
    <t> </t>
  </si>
  <si>
    <t>Pár</t>
  </si>
  <si>
    <t>body</t>
  </si>
  <si>
    <t>Kir</t>
  </si>
  <si>
    <t>Chocholáček</t>
  </si>
  <si>
    <t>Perc.</t>
  </si>
  <si>
    <t>Poradie</t>
  </si>
  <si>
    <t>MB</t>
  </si>
  <si>
    <t xml:space="preserve"> </t>
  </si>
  <si>
    <t>Best Boy</t>
  </si>
  <si>
    <t xml:space="preserve">B e s t    B o y </t>
  </si>
  <si>
    <t>BestBoy</t>
  </si>
  <si>
    <t>Kontrol</t>
  </si>
  <si>
    <t>Súčet</t>
  </si>
  <si>
    <t xml:space="preserve"> %</t>
  </si>
  <si>
    <t xml:space="preserve">V y h o d n o t e n i e      p á r o v é h o      t u r n a j a </t>
  </si>
  <si>
    <t>TOP</t>
  </si>
  <si>
    <t xml:space="preserve"> "0" </t>
  </si>
  <si>
    <t>X</t>
  </si>
  <si>
    <t xml:space="preserve"> : </t>
  </si>
  <si>
    <t xml:space="preserve">Ferenc D   </t>
  </si>
  <si>
    <t xml:space="preserve">Šikra   </t>
  </si>
  <si>
    <t xml:space="preserve">Štefan   </t>
  </si>
  <si>
    <t xml:space="preserve">Škovran   </t>
  </si>
  <si>
    <t xml:space="preserve">Laca   </t>
  </si>
  <si>
    <t xml:space="preserve">Zlacký   </t>
  </si>
  <si>
    <t xml:space="preserve">Hinďoš   </t>
  </si>
  <si>
    <t xml:space="preserve">Fékesházy   </t>
  </si>
  <si>
    <t xml:space="preserve">Faltus   </t>
  </si>
  <si>
    <t xml:space="preserve">Biačko   </t>
  </si>
  <si>
    <t xml:space="preserve">Choma   </t>
  </si>
  <si>
    <t xml:space="preserve">Sás   </t>
  </si>
  <si>
    <t xml:space="preserve">Onder   </t>
  </si>
  <si>
    <t xml:space="preserve">Tokárová   </t>
  </si>
  <si>
    <t>Sabadoš</t>
  </si>
  <si>
    <t>Lichvár</t>
  </si>
  <si>
    <t>Szöllössi</t>
  </si>
  <si>
    <t>Faltus</t>
  </si>
  <si>
    <t>Sás</t>
  </si>
  <si>
    <t>Biačko</t>
  </si>
  <si>
    <t>Onder</t>
  </si>
  <si>
    <t>Body</t>
  </si>
  <si>
    <t>5S</t>
  </si>
  <si>
    <t>Hinďoš</t>
  </si>
  <si>
    <t>Por.</t>
  </si>
  <si>
    <t>No.</t>
  </si>
  <si>
    <t xml:space="preserve">                        Dvojica</t>
  </si>
  <si>
    <t>%</t>
  </si>
  <si>
    <t>Drotárová</t>
  </si>
  <si>
    <t>Šikra B</t>
  </si>
  <si>
    <t>Bessler</t>
  </si>
  <si>
    <t>Jurčišin</t>
  </si>
  <si>
    <t>Vafeková</t>
  </si>
  <si>
    <t>Laca</t>
  </si>
  <si>
    <t>Ferenc</t>
  </si>
  <si>
    <t>Choma</t>
  </si>
  <si>
    <t>Šikra M</t>
  </si>
  <si>
    <t>Chrapovič</t>
  </si>
  <si>
    <t>N</t>
  </si>
  <si>
    <t>4H</t>
  </si>
  <si>
    <t>3H</t>
  </si>
  <si>
    <t>4H*</t>
  </si>
  <si>
    <t>-2</t>
  </si>
  <si>
    <t>-1</t>
  </si>
  <si>
    <t>100</t>
  </si>
  <si>
    <t>50</t>
  </si>
  <si>
    <t>3NT</t>
  </si>
  <si>
    <t>=</t>
  </si>
  <si>
    <t>-3</t>
  </si>
  <si>
    <t>600</t>
  </si>
  <si>
    <t>300</t>
  </si>
  <si>
    <t>E</t>
  </si>
  <si>
    <t>4S</t>
  </si>
  <si>
    <t>4C</t>
  </si>
  <si>
    <t>+1</t>
  </si>
  <si>
    <t>200</t>
  </si>
  <si>
    <t>630</t>
  </si>
  <si>
    <t>W</t>
  </si>
  <si>
    <t>1NT</t>
  </si>
  <si>
    <t>2D*</t>
  </si>
  <si>
    <t>2S</t>
  </si>
  <si>
    <t>1S</t>
  </si>
  <si>
    <t>90</t>
  </si>
  <si>
    <t>180</t>
  </si>
  <si>
    <t>110</t>
  </si>
  <si>
    <t>80</t>
  </si>
  <si>
    <t>2NT</t>
  </si>
  <si>
    <t>120</t>
  </si>
  <si>
    <t>3D</t>
  </si>
  <si>
    <t>140</t>
  </si>
  <si>
    <t>620</t>
  </si>
  <si>
    <t>S</t>
  </si>
  <si>
    <t>2H</t>
  </si>
  <si>
    <t xml:space="preserve">4D* </t>
  </si>
  <si>
    <t>920</t>
  </si>
  <si>
    <t xml:space="preserve">5C* </t>
  </si>
  <si>
    <t>-4</t>
  </si>
  <si>
    <t>420</t>
  </si>
  <si>
    <t>800</t>
  </si>
  <si>
    <t xml:space="preserve">5D* </t>
  </si>
  <si>
    <t>150</t>
  </si>
  <si>
    <t>1100</t>
  </si>
  <si>
    <t>3S</t>
  </si>
  <si>
    <t>400</t>
  </si>
  <si>
    <t>430</t>
  </si>
  <si>
    <t>5NT</t>
  </si>
  <si>
    <t xml:space="preserve">5C </t>
  </si>
  <si>
    <t>+2</t>
  </si>
  <si>
    <t>+3</t>
  </si>
  <si>
    <t>660</t>
  </si>
  <si>
    <t>690</t>
  </si>
  <si>
    <t xml:space="preserve">3NT* </t>
  </si>
  <si>
    <t>2C</t>
  </si>
  <si>
    <t>-5</t>
  </si>
  <si>
    <t>500</t>
  </si>
  <si>
    <t>250</t>
  </si>
  <si>
    <t>2D</t>
  </si>
  <si>
    <t>130</t>
  </si>
  <si>
    <t>6S</t>
  </si>
  <si>
    <t>980</t>
  </si>
  <si>
    <t>450</t>
  </si>
  <si>
    <t>480</t>
  </si>
  <si>
    <t>170</t>
  </si>
  <si>
    <t>1H</t>
  </si>
  <si>
    <t>680</t>
  </si>
  <si>
    <t>650</t>
  </si>
  <si>
    <t>5C</t>
  </si>
  <si>
    <t xml:space="preserve">4H* </t>
  </si>
  <si>
    <t xml:space="preserve">3H* </t>
  </si>
  <si>
    <t xml:space="preserve">1D** </t>
  </si>
  <si>
    <t>460</t>
  </si>
  <si>
    <t xml:space="preserve">3S* </t>
  </si>
  <si>
    <t xml:space="preserve">výsledky z 31.03.2011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</si>
</sst>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%"/>
    <numFmt numFmtId="173" formatCode="0,,"/>
    <numFmt numFmtId="174" formatCode="dd/mmm"/>
    <numFmt numFmtId="175" formatCode="0.0"/>
  </numFmts>
  <fonts count="22">
    <font>
      <sz val="10"/>
      <name val="Arial CE"/>
      <family val="0"/>
    </font>
    <font>
      <b/>
      <sz val="10"/>
      <name val="Arial CE"/>
      <family val="2"/>
    </font>
    <font>
      <sz val="10"/>
      <color indexed="9"/>
      <name val="Arial CE"/>
      <family val="2"/>
    </font>
    <font>
      <sz val="6"/>
      <name val="Arial CE"/>
      <family val="2"/>
    </font>
    <font>
      <sz val="8"/>
      <color indexed="22"/>
      <name val="Arial CE"/>
      <family val="2"/>
    </font>
    <font>
      <sz val="10"/>
      <color indexed="22"/>
      <name val="Arial CE"/>
      <family val="2"/>
    </font>
    <font>
      <sz val="12"/>
      <name val="Arial CE"/>
      <family val="2"/>
    </font>
    <font>
      <b/>
      <sz val="11"/>
      <color indexed="10"/>
      <name val="Arial CE"/>
      <family val="2"/>
    </font>
    <font>
      <b/>
      <sz val="10"/>
      <color indexed="22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6"/>
      <name val="Arial CE"/>
      <family val="2"/>
    </font>
    <font>
      <sz val="10"/>
      <color indexed="23"/>
      <name val="Arial CE"/>
      <family val="2"/>
    </font>
    <font>
      <sz val="14"/>
      <name val="Arial CE"/>
      <family val="2"/>
    </font>
    <font>
      <b/>
      <sz val="8"/>
      <name val="Arial CE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"/>
      <family val="0"/>
    </font>
    <font>
      <sz val="6"/>
      <color indexed="9"/>
      <name val="Arial CE"/>
      <family val="2"/>
    </font>
    <font>
      <sz val="12"/>
      <color indexed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>
      <alignment/>
      <protection/>
    </xf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vertical="center"/>
      <protection hidden="1" locked="0"/>
    </xf>
    <xf numFmtId="0" fontId="0" fillId="0" borderId="3" xfId="0" applyBorder="1" applyAlignment="1" applyProtection="1">
      <alignment horizontal="center" vertical="center"/>
      <protection hidden="1" locked="0"/>
    </xf>
    <xf numFmtId="0" fontId="0" fillId="0" borderId="1" xfId="0" applyBorder="1" applyAlignment="1" applyProtection="1">
      <alignment vertical="center"/>
      <protection hidden="1" locked="0"/>
    </xf>
    <xf numFmtId="0" fontId="0" fillId="0" borderId="4" xfId="0" applyBorder="1" applyAlignment="1" applyProtection="1">
      <alignment horizontal="center" vertical="center"/>
      <protection hidden="1" locked="0"/>
    </xf>
    <xf numFmtId="0" fontId="0" fillId="0" borderId="5" xfId="0" applyBorder="1" applyAlignment="1" applyProtection="1">
      <alignment vertical="center"/>
      <protection hidden="1" locked="0"/>
    </xf>
    <xf numFmtId="172" fontId="0" fillId="0" borderId="5" xfId="0" applyNumberFormat="1" applyBorder="1" applyAlignment="1" applyProtection="1">
      <alignment vertical="center"/>
      <protection hidden="1" locked="0"/>
    </xf>
    <xf numFmtId="0" fontId="0" fillId="3" borderId="1" xfId="0" applyFill="1" applyBorder="1" applyAlignment="1">
      <alignment wrapText="1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72" fontId="0" fillId="0" borderId="6" xfId="0" applyNumberFormat="1" applyBorder="1" applyAlignment="1" applyProtection="1">
      <alignment vertical="center"/>
      <protection hidden="1" locked="0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2" fontId="0" fillId="0" borderId="8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21" xfId="0" applyBorder="1" applyAlignment="1" applyProtection="1">
      <alignment horizontal="right"/>
      <protection hidden="1" locked="0"/>
    </xf>
    <xf numFmtId="0" fontId="0" fillId="0" borderId="2" xfId="0" applyBorder="1" applyAlignment="1" applyProtection="1">
      <alignment/>
      <protection hidden="1" locked="0"/>
    </xf>
    <xf numFmtId="172" fontId="0" fillId="0" borderId="2" xfId="0" applyNumberFormat="1" applyBorder="1" applyAlignment="1" applyProtection="1">
      <alignment/>
      <protection hidden="1" locked="0"/>
    </xf>
    <xf numFmtId="0" fontId="0" fillId="0" borderId="6" xfId="0" applyBorder="1" applyAlignment="1" applyProtection="1">
      <alignment/>
      <protection hidden="1" locked="0"/>
    </xf>
    <xf numFmtId="0" fontId="0" fillId="0" borderId="7" xfId="0" applyBorder="1" applyAlignment="1" applyProtection="1">
      <alignment horizontal="center"/>
      <protection hidden="1" locked="0"/>
    </xf>
    <xf numFmtId="49" fontId="0" fillId="0" borderId="5" xfId="0" applyNumberFormat="1" applyBorder="1" applyAlignment="1" applyProtection="1">
      <alignment vertical="center"/>
      <protection hidden="1" locked="0"/>
    </xf>
    <xf numFmtId="49" fontId="0" fillId="0" borderId="1" xfId="0" applyNumberFormat="1" applyBorder="1" applyAlignment="1" applyProtection="1">
      <alignment vertical="center"/>
      <protection hidden="1" locked="0"/>
    </xf>
    <xf numFmtId="49" fontId="0" fillId="0" borderId="6" xfId="0" applyNumberFormat="1" applyBorder="1" applyAlignment="1" applyProtection="1">
      <alignment/>
      <protection hidden="1" locked="0"/>
    </xf>
    <xf numFmtId="0" fontId="0" fillId="0" borderId="11" xfId="0" applyBorder="1" applyAlignment="1">
      <alignment horizontal="center" vertical="center"/>
    </xf>
    <xf numFmtId="172" fontId="0" fillId="0" borderId="3" xfId="0" applyNumberFormat="1" applyBorder="1" applyAlignment="1">
      <alignment horizontal="center" vertical="center"/>
    </xf>
    <xf numFmtId="49" fontId="0" fillId="0" borderId="0" xfId="0" applyNumberFormat="1" applyAlignment="1" applyProtection="1">
      <alignment/>
      <protection hidden="1" locked="0"/>
    </xf>
    <xf numFmtId="49" fontId="2" fillId="0" borderId="0" xfId="0" applyNumberFormat="1" applyFont="1" applyAlignment="1" applyProtection="1">
      <alignment/>
      <protection hidden="1" locked="0"/>
    </xf>
    <xf numFmtId="0" fontId="0" fillId="0" borderId="22" xfId="0" applyBorder="1" applyAlignment="1" applyProtection="1">
      <alignment horizontal="right"/>
      <protection hidden="1" locked="0"/>
    </xf>
    <xf numFmtId="0" fontId="16" fillId="2" borderId="2" xfId="0" applyFont="1" applyFill="1" applyBorder="1" applyAlignment="1">
      <alignment horizontal="center" wrapText="1"/>
    </xf>
    <xf numFmtId="49" fontId="16" fillId="2" borderId="2" xfId="0" applyNumberFormat="1" applyFont="1" applyFill="1" applyBorder="1" applyAlignment="1">
      <alignment horizontal="center" wrapText="1"/>
    </xf>
    <xf numFmtId="49" fontId="16" fillId="4" borderId="2" xfId="0" applyNumberFormat="1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49" fontId="16" fillId="2" borderId="1" xfId="0" applyNumberFormat="1" applyFont="1" applyFill="1" applyBorder="1" applyAlignment="1">
      <alignment horizontal="center" wrapText="1"/>
    </xf>
    <xf numFmtId="49" fontId="16" fillId="4" borderId="1" xfId="0" applyNumberFormat="1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16" fillId="3" borderId="1" xfId="0" applyFont="1" applyFill="1" applyBorder="1" applyAlignment="1">
      <alignment horizontal="center" wrapText="1"/>
    </xf>
    <xf numFmtId="49" fontId="16" fillId="3" borderId="1" xfId="0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72" fontId="0" fillId="0" borderId="0" xfId="0" applyNumberFormat="1" applyAlignment="1">
      <alignment horizontal="center" vertical="center"/>
    </xf>
    <xf numFmtId="49" fontId="0" fillId="0" borderId="0" xfId="0" applyNumberFormat="1" applyFont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 locked="0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 applyProtection="1">
      <alignment horizontal="right"/>
      <protection hidden="1" locked="0"/>
    </xf>
    <xf numFmtId="172" fontId="0" fillId="0" borderId="1" xfId="0" applyNumberFormat="1" applyBorder="1" applyAlignment="1" applyProtection="1">
      <alignment vertical="center"/>
      <protection hidden="1" locked="0"/>
    </xf>
    <xf numFmtId="0" fontId="0" fillId="0" borderId="1" xfId="0" applyFont="1" applyBorder="1" applyAlignment="1" applyProtection="1">
      <alignment/>
      <protection hidden="1" locked="0"/>
    </xf>
    <xf numFmtId="49" fontId="0" fillId="0" borderId="1" xfId="0" applyNumberFormat="1" applyFont="1" applyBorder="1" applyAlignment="1" applyProtection="1">
      <alignment/>
      <protection hidden="1" locked="0"/>
    </xf>
    <xf numFmtId="0" fontId="0" fillId="0" borderId="1" xfId="0" applyBorder="1" applyAlignment="1" applyProtection="1">
      <alignment/>
      <protection hidden="1" locked="0"/>
    </xf>
    <xf numFmtId="0" fontId="0" fillId="0" borderId="5" xfId="0" applyFont="1" applyBorder="1" applyAlignment="1" applyProtection="1">
      <alignment/>
      <protection hidden="1" locked="0"/>
    </xf>
    <xf numFmtId="0" fontId="1" fillId="0" borderId="10" xfId="0" applyFont="1" applyBorder="1" applyAlignment="1" applyProtection="1">
      <alignment vertical="center"/>
      <protection hidden="1" locked="0"/>
    </xf>
    <xf numFmtId="0" fontId="1" fillId="0" borderId="8" xfId="0" applyFont="1" applyBorder="1" applyAlignment="1" applyProtection="1">
      <alignment vertical="center"/>
      <protection hidden="1" locked="0"/>
    </xf>
    <xf numFmtId="0" fontId="1" fillId="0" borderId="9" xfId="0" applyFont="1" applyBorder="1" applyAlignment="1" applyProtection="1">
      <alignment vertical="center"/>
      <protection hidden="1"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72" fontId="0" fillId="0" borderId="1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 wrapText="1"/>
    </xf>
    <xf numFmtId="49" fontId="17" fillId="2" borderId="33" xfId="0" applyNumberFormat="1" applyFont="1" applyFill="1" applyBorder="1" applyAlignment="1">
      <alignment horizontal="center" vertical="center" wrapText="1"/>
    </xf>
    <xf numFmtId="49" fontId="17" fillId="4" borderId="33" xfId="0" applyNumberFormat="1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9" fillId="0" borderId="0" xfId="19">
      <alignment/>
      <protection/>
    </xf>
    <xf numFmtId="0" fontId="19" fillId="0" borderId="0" xfId="19" applyAlignment="1">
      <alignment horizontal="center"/>
      <protection/>
    </xf>
    <xf numFmtId="0" fontId="18" fillId="2" borderId="35" xfId="19" applyFont="1" applyFill="1" applyBorder="1" applyAlignment="1">
      <alignment horizontal="center"/>
      <protection/>
    </xf>
    <xf numFmtId="0" fontId="18" fillId="2" borderId="22" xfId="19" applyFont="1" applyFill="1" applyBorder="1" applyAlignment="1">
      <alignment horizontal="center"/>
      <protection/>
    </xf>
    <xf numFmtId="0" fontId="18" fillId="2" borderId="36" xfId="19" applyFont="1" applyFill="1" applyBorder="1">
      <alignment/>
      <protection/>
    </xf>
    <xf numFmtId="0" fontId="18" fillId="2" borderId="37" xfId="19" applyFont="1" applyFill="1" applyBorder="1" applyAlignment="1">
      <alignment horizontal="center"/>
      <protection/>
    </xf>
    <xf numFmtId="0" fontId="18" fillId="2" borderId="31" xfId="19" applyFont="1" applyFill="1" applyBorder="1" applyAlignment="1">
      <alignment horizontal="center"/>
      <protection/>
    </xf>
    <xf numFmtId="0" fontId="18" fillId="2" borderId="21" xfId="19" applyFont="1" applyFill="1" applyBorder="1" applyAlignment="1">
      <alignment horizontal="center"/>
      <protection/>
    </xf>
    <xf numFmtId="0" fontId="18" fillId="2" borderId="29" xfId="19" applyFont="1" applyFill="1" applyBorder="1" applyAlignment="1">
      <alignment horizontal="center"/>
      <protection/>
    </xf>
    <xf numFmtId="0" fontId="19" fillId="0" borderId="1" xfId="19" applyBorder="1" applyAlignment="1">
      <alignment horizontal="center"/>
      <protection/>
    </xf>
    <xf numFmtId="0" fontId="19" fillId="0" borderId="4" xfId="19" applyBorder="1" applyAlignment="1">
      <alignment horizontal="center"/>
      <protection/>
    </xf>
    <xf numFmtId="0" fontId="19" fillId="0" borderId="5" xfId="19" applyBorder="1" applyAlignment="1">
      <alignment horizontal="center"/>
      <protection/>
    </xf>
    <xf numFmtId="0" fontId="19" fillId="0" borderId="3" xfId="19" applyBorder="1" applyAlignment="1">
      <alignment horizontal="center"/>
      <protection/>
    </xf>
    <xf numFmtId="0" fontId="19" fillId="0" borderId="7" xfId="19" applyBorder="1" applyAlignment="1">
      <alignment horizontal="center"/>
      <protection/>
    </xf>
    <xf numFmtId="0" fontId="19" fillId="0" borderId="6" xfId="19" applyBorder="1" applyAlignment="1">
      <alignment horizontal="center"/>
      <protection/>
    </xf>
    <xf numFmtId="0" fontId="18" fillId="0" borderId="10" xfId="19" applyFont="1" applyBorder="1">
      <alignment/>
      <protection/>
    </xf>
    <xf numFmtId="0" fontId="18" fillId="0" borderId="8" xfId="19" applyFont="1" applyBorder="1">
      <alignment/>
      <protection/>
    </xf>
    <xf numFmtId="0" fontId="19" fillId="0" borderId="8" xfId="19" applyFont="1" applyBorder="1">
      <alignment/>
      <protection/>
    </xf>
    <xf numFmtId="0" fontId="20" fillId="0" borderId="1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172" fontId="2" fillId="0" borderId="39" xfId="0" applyNumberFormat="1" applyFont="1" applyBorder="1" applyAlignment="1">
      <alignment horizontal="center" vertical="center"/>
    </xf>
    <xf numFmtId="49" fontId="0" fillId="0" borderId="35" xfId="0" applyNumberFormat="1" applyBorder="1" applyAlignment="1" applyProtection="1">
      <alignment horizontal="center"/>
      <protection hidden="1" locked="0"/>
    </xf>
    <xf numFmtId="49" fontId="0" fillId="0" borderId="21" xfId="0" applyNumberFormat="1" applyBorder="1" applyAlignment="1" applyProtection="1">
      <alignment horizontal="center"/>
      <protection hidden="1" locked="0"/>
    </xf>
    <xf numFmtId="0" fontId="19" fillId="0" borderId="1" xfId="19" applyFont="1" applyBorder="1">
      <alignment/>
      <protection/>
    </xf>
    <xf numFmtId="0" fontId="19" fillId="0" borderId="5" xfId="19" applyFont="1" applyBorder="1">
      <alignment/>
      <protection/>
    </xf>
    <xf numFmtId="0" fontId="19" fillId="0" borderId="6" xfId="19" applyFont="1" applyBorder="1">
      <alignment/>
      <protection/>
    </xf>
    <xf numFmtId="1" fontId="0" fillId="0" borderId="3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19" fillId="0" borderId="0" xfId="19" applyFont="1" applyAlignment="1">
      <alignment horizontal="center"/>
      <protection/>
    </xf>
    <xf numFmtId="0" fontId="19" fillId="0" borderId="0" xfId="19" applyAlignment="1">
      <alignment horizontal="center"/>
      <protection/>
    </xf>
    <xf numFmtId="0" fontId="0" fillId="0" borderId="2" xfId="0" applyBorder="1" applyAlignment="1" applyProtection="1">
      <alignment horizontal="center"/>
      <protection hidden="1" locked="0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14" fontId="6" fillId="0" borderId="42" xfId="0" applyNumberFormat="1" applyFont="1" applyBorder="1" applyAlignment="1">
      <alignment horizontal="center" vertical="center"/>
    </xf>
    <xf numFmtId="14" fontId="6" fillId="0" borderId="43" xfId="0" applyNumberFormat="1" applyFont="1" applyBorder="1" applyAlignment="1">
      <alignment horizontal="center" vertical="center"/>
    </xf>
    <xf numFmtId="14" fontId="6" fillId="0" borderId="4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46" xfId="0" applyFont="1" applyBorder="1" applyAlignment="1">
      <alignment horizontal="center" vertical="center" textRotation="45"/>
    </xf>
    <xf numFmtId="0" fontId="2" fillId="0" borderId="47" xfId="0" applyFont="1" applyBorder="1" applyAlignment="1">
      <alignment horizontal="center" vertical="center" textRotation="45"/>
    </xf>
    <xf numFmtId="0" fontId="2" fillId="0" borderId="48" xfId="0" applyFont="1" applyBorder="1" applyAlignment="1">
      <alignment horizontal="center" vertical="center" textRotation="45"/>
    </xf>
    <xf numFmtId="0" fontId="4" fillId="0" borderId="0" xfId="0" applyFont="1" applyAlignment="1">
      <alignment horizontal="center" vertical="center" textRotation="90"/>
    </xf>
    <xf numFmtId="0" fontId="6" fillId="0" borderId="1" xfId="0" applyFont="1" applyBorder="1" applyAlignment="1">
      <alignment vertical="center" textRotation="90"/>
    </xf>
    <xf numFmtId="0" fontId="0" fillId="0" borderId="49" xfId="0" applyBorder="1" applyAlignment="1">
      <alignment horizontal="center" vertical="center" textRotation="90" wrapText="1"/>
    </xf>
    <xf numFmtId="0" fontId="0" fillId="0" borderId="50" xfId="0" applyBorder="1" applyAlignment="1">
      <alignment horizontal="center" vertical="center" textRotation="90" wrapText="1"/>
    </xf>
    <xf numFmtId="0" fontId="0" fillId="0" borderId="51" xfId="0" applyBorder="1" applyAlignment="1">
      <alignment horizontal="center" vertical="center" textRotation="90" wrapText="1"/>
    </xf>
    <xf numFmtId="0" fontId="0" fillId="0" borderId="52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53" xfId="0" applyBorder="1" applyAlignment="1">
      <alignment horizontal="center" vertical="center" textRotation="90" wrapText="1"/>
    </xf>
    <xf numFmtId="0" fontId="0" fillId="0" borderId="54" xfId="0" applyBorder="1" applyAlignment="1">
      <alignment horizontal="center" vertical="center" textRotation="90" wrapText="1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2" borderId="55" xfId="0" applyFill="1" applyBorder="1" applyAlignment="1">
      <alignment horizontal="center" wrapText="1"/>
    </xf>
    <xf numFmtId="0" fontId="0" fillId="2" borderId="57" xfId="0" applyFill="1" applyBorder="1" applyAlignment="1">
      <alignment horizontal="center" wrapText="1"/>
    </xf>
    <xf numFmtId="0" fontId="0" fillId="2" borderId="55" xfId="0" applyFill="1" applyBorder="1" applyAlignment="1" applyProtection="1">
      <alignment horizontal="center" wrapText="1"/>
      <protection locked="0"/>
    </xf>
    <xf numFmtId="0" fontId="0" fillId="2" borderId="57" xfId="0" applyFill="1" applyBorder="1" applyAlignment="1" applyProtection="1">
      <alignment horizontal="center" wrapText="1"/>
      <protection locked="0"/>
    </xf>
    <xf numFmtId="0" fontId="0" fillId="2" borderId="56" xfId="0" applyFill="1" applyBorder="1" applyAlignment="1">
      <alignment horizontal="center" wrapText="1"/>
    </xf>
    <xf numFmtId="0" fontId="19" fillId="0" borderId="9" xfId="19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mi_05081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C14" sqref="C14"/>
    </sheetView>
  </sheetViews>
  <sheetFormatPr defaultColWidth="9.00390625" defaultRowHeight="12.75"/>
  <cols>
    <col min="1" max="1" width="3.75390625" style="117" customWidth="1"/>
    <col min="2" max="2" width="4.00390625" style="117" customWidth="1"/>
    <col min="3" max="4" width="17.125" style="116" customWidth="1"/>
    <col min="5" max="5" width="5.875" style="117" customWidth="1"/>
    <col min="6" max="6" width="9.25390625" style="117" bestFit="1" customWidth="1"/>
    <col min="7" max="7" width="7.875" style="117" customWidth="1"/>
    <col min="8" max="16384" width="9.125" style="116" customWidth="1"/>
  </cols>
  <sheetData>
    <row r="1" spans="1:3" ht="13.5" thickBot="1">
      <c r="A1" s="149" t="s">
        <v>140</v>
      </c>
      <c r="B1" s="150"/>
      <c r="C1" s="150"/>
    </row>
    <row r="2" spans="1:7" ht="13.5" thickBot="1">
      <c r="A2" s="118" t="s">
        <v>52</v>
      </c>
      <c r="B2" s="119" t="s">
        <v>53</v>
      </c>
      <c r="C2" s="120" t="s">
        <v>54</v>
      </c>
      <c r="D2" s="121"/>
      <c r="E2" s="122" t="s">
        <v>49</v>
      </c>
      <c r="F2" s="123" t="s">
        <v>55</v>
      </c>
      <c r="G2" s="124" t="s">
        <v>15</v>
      </c>
    </row>
    <row r="3" spans="1:7" ht="12.75">
      <c r="A3" s="126">
        <v>1</v>
      </c>
      <c r="B3" s="127">
        <v>3</v>
      </c>
      <c r="C3" s="143" t="s">
        <v>46</v>
      </c>
      <c r="D3" s="143" t="s">
        <v>61</v>
      </c>
      <c r="E3" s="127">
        <v>104</v>
      </c>
      <c r="F3" s="10">
        <v>0.6190476190476191</v>
      </c>
      <c r="G3" s="131">
        <v>1.52</v>
      </c>
    </row>
    <row r="4" spans="1:7" ht="12.75">
      <c r="A4" s="128">
        <v>2</v>
      </c>
      <c r="B4" s="125">
        <v>8</v>
      </c>
      <c r="C4" s="142" t="s">
        <v>57</v>
      </c>
      <c r="D4" s="142" t="s">
        <v>64</v>
      </c>
      <c r="E4" s="125">
        <v>99</v>
      </c>
      <c r="F4" s="85">
        <v>0.5892857142857143</v>
      </c>
      <c r="G4" s="132">
        <v>1.14</v>
      </c>
    </row>
    <row r="5" spans="1:7" ht="12.75">
      <c r="A5" s="128">
        <v>3</v>
      </c>
      <c r="B5" s="125">
        <v>6</v>
      </c>
      <c r="C5" s="142" t="s">
        <v>47</v>
      </c>
      <c r="D5" s="142" t="s">
        <v>42</v>
      </c>
      <c r="E5" s="125">
        <v>97</v>
      </c>
      <c r="F5" s="85">
        <v>0.5773809523809523</v>
      </c>
      <c r="G5" s="132">
        <v>0.86</v>
      </c>
    </row>
    <row r="6" spans="1:7" ht="12.75">
      <c r="A6" s="128">
        <v>4</v>
      </c>
      <c r="B6" s="125">
        <v>5</v>
      </c>
      <c r="C6" s="142" t="s">
        <v>59</v>
      </c>
      <c r="D6" s="142" t="s">
        <v>58</v>
      </c>
      <c r="E6" s="125">
        <v>81</v>
      </c>
      <c r="F6" s="85">
        <v>0.48214285714285715</v>
      </c>
      <c r="G6" s="132">
        <v>0</v>
      </c>
    </row>
    <row r="7" spans="1:7" ht="12.75">
      <c r="A7" s="128">
        <v>5</v>
      </c>
      <c r="B7" s="125">
        <v>1</v>
      </c>
      <c r="C7" s="142" t="s">
        <v>56</v>
      </c>
      <c r="D7" s="142" t="s">
        <v>48</v>
      </c>
      <c r="E7" s="125">
        <v>80</v>
      </c>
      <c r="F7" s="85">
        <v>0.47619047619047616</v>
      </c>
      <c r="G7" s="132">
        <v>0</v>
      </c>
    </row>
    <row r="8" spans="1:7" ht="12.75">
      <c r="A8" s="128">
        <v>6</v>
      </c>
      <c r="B8" s="125">
        <v>7</v>
      </c>
      <c r="C8" s="142" t="s">
        <v>51</v>
      </c>
      <c r="D8" s="142" t="s">
        <v>65</v>
      </c>
      <c r="E8" s="125">
        <v>74</v>
      </c>
      <c r="F8" s="85">
        <v>0.44047619047619047</v>
      </c>
      <c r="G8" s="133">
        <v>0</v>
      </c>
    </row>
    <row r="9" spans="1:7" ht="12.75">
      <c r="A9" s="128">
        <v>7</v>
      </c>
      <c r="B9" s="125">
        <v>2</v>
      </c>
      <c r="C9" s="142" t="s">
        <v>60</v>
      </c>
      <c r="D9" s="142" t="s">
        <v>45</v>
      </c>
      <c r="E9" s="125">
        <v>70</v>
      </c>
      <c r="F9" s="85">
        <v>0.4166666666666667</v>
      </c>
      <c r="G9" s="133">
        <v>0</v>
      </c>
    </row>
    <row r="10" spans="1:7" ht="13.5" thickBot="1">
      <c r="A10" s="129">
        <v>8</v>
      </c>
      <c r="B10" s="130">
        <v>4</v>
      </c>
      <c r="C10" s="144" t="s">
        <v>62</v>
      </c>
      <c r="D10" s="144" t="s">
        <v>63</v>
      </c>
      <c r="E10" s="130">
        <v>67</v>
      </c>
      <c r="F10" s="14">
        <v>0.39880952380952384</v>
      </c>
      <c r="G10" s="226">
        <v>0</v>
      </c>
    </row>
    <row r="11" ht="17.25" customHeight="1">
      <c r="G11" s="116"/>
    </row>
  </sheetData>
  <mergeCells count="1">
    <mergeCell ref="A1:C1"/>
  </mergeCells>
  <printOptions horizontalCentered="1"/>
  <pageMargins left="0.6692913385826772" right="0.5118110236220472" top="1.86" bottom="0.984251968503937" header="0.86" footer="0.5118110236220472"/>
  <pageSetup horizontalDpi="300" verticalDpi="300" orientation="portrait" paperSize="9" r:id="rId1"/>
  <headerFooter alignWithMargins="0">
    <oddHeader xml:space="preserve">&amp;C&amp;"Arial,Tučné"&amp;12Výsledky párového turnaja v Michalovciach zo dňa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0"/>
  <sheetViews>
    <sheetView tabSelected="1" workbookViewId="0" topLeftCell="A48">
      <selection activeCell="BA70" sqref="BA70:BA71"/>
    </sheetView>
  </sheetViews>
  <sheetFormatPr defaultColWidth="9.00390625" defaultRowHeight="12.75"/>
  <cols>
    <col min="1" max="1" width="9.25390625" style="4" bestFit="1" customWidth="1"/>
    <col min="2" max="2" width="11.875" style="4" customWidth="1"/>
    <col min="3" max="3" width="11.25390625" style="4" customWidth="1"/>
    <col min="4" max="4" width="11.875" style="4" customWidth="1"/>
    <col min="5" max="5" width="10.25390625" style="4" customWidth="1"/>
    <col min="6" max="6" width="10.125" style="4" customWidth="1"/>
    <col min="7" max="7" width="7.625" style="4" customWidth="1"/>
    <col min="8" max="8" width="10.875" style="4" customWidth="1"/>
    <col min="9" max="9" width="9.875" style="4" customWidth="1"/>
    <col min="10" max="10" width="6.00390625" style="4" customWidth="1"/>
    <col min="11" max="11" width="3.375" style="4" customWidth="1"/>
    <col min="12" max="12" width="0.6171875" style="4" customWidth="1"/>
    <col min="13" max="38" width="9.125" style="4" hidden="1" customWidth="1"/>
    <col min="39" max="39" width="1.75390625" style="4" hidden="1" customWidth="1"/>
    <col min="40" max="40" width="1.25" style="4" hidden="1" customWidth="1"/>
    <col min="41" max="52" width="0" style="4" hidden="1" customWidth="1"/>
    <col min="53" max="16384" width="9.125" style="4" customWidth="1"/>
  </cols>
  <sheetData>
    <row r="1" spans="1:4" ht="0.75" customHeight="1">
      <c r="A1" s="64"/>
      <c r="B1" s="64"/>
      <c r="C1" s="64"/>
      <c r="D1" s="64"/>
    </row>
    <row r="2" spans="1:4" s="82" customFormat="1" ht="15.75" customHeight="1" hidden="1">
      <c r="A2" s="81"/>
      <c r="B2" s="81" t="s">
        <v>28</v>
      </c>
      <c r="C2" s="81" t="s">
        <v>28</v>
      </c>
      <c r="D2" s="81" t="s">
        <v>28</v>
      </c>
    </row>
    <row r="3" spans="1:4" s="82" customFormat="1" ht="18.75" customHeight="1" hidden="1">
      <c r="A3" s="81"/>
      <c r="B3" s="81" t="s">
        <v>29</v>
      </c>
      <c r="C3" s="81" t="s">
        <v>29</v>
      </c>
      <c r="D3" s="81" t="s">
        <v>29</v>
      </c>
    </row>
    <row r="4" spans="1:4" s="82" customFormat="1" ht="14.25" customHeight="1" hidden="1">
      <c r="A4" s="81"/>
      <c r="B4" s="81" t="s">
        <v>30</v>
      </c>
      <c r="C4" s="81" t="s">
        <v>30</v>
      </c>
      <c r="D4" s="81" t="s">
        <v>30</v>
      </c>
    </row>
    <row r="5" spans="1:4" s="82" customFormat="1" ht="15" customHeight="1" hidden="1">
      <c r="A5" s="81"/>
      <c r="B5" s="81" t="s">
        <v>31</v>
      </c>
      <c r="C5" s="81" t="s">
        <v>31</v>
      </c>
      <c r="D5" s="81" t="s">
        <v>31</v>
      </c>
    </row>
    <row r="6" spans="1:4" s="82" customFormat="1" ht="12" customHeight="1" hidden="1">
      <c r="A6" s="81"/>
      <c r="B6" s="81" t="s">
        <v>32</v>
      </c>
      <c r="C6" s="81" t="s">
        <v>32</v>
      </c>
      <c r="D6" s="81" t="s">
        <v>32</v>
      </c>
    </row>
    <row r="7" spans="1:4" s="82" customFormat="1" ht="12.75" customHeight="1" hidden="1">
      <c r="A7" s="81"/>
      <c r="B7" s="81" t="s">
        <v>33</v>
      </c>
      <c r="C7" s="81" t="s">
        <v>33</v>
      </c>
      <c r="D7" s="81" t="s">
        <v>33</v>
      </c>
    </row>
    <row r="8" spans="1:4" s="82" customFormat="1" ht="12" customHeight="1" hidden="1">
      <c r="A8" s="81"/>
      <c r="B8" s="81" t="s">
        <v>34</v>
      </c>
      <c r="C8" s="81" t="s">
        <v>34</v>
      </c>
      <c r="D8" s="81" t="s">
        <v>34</v>
      </c>
    </row>
    <row r="9" spans="1:4" s="82" customFormat="1" ht="15.75" customHeight="1" hidden="1">
      <c r="A9" s="81"/>
      <c r="B9" s="81" t="s">
        <v>35</v>
      </c>
      <c r="C9" s="81" t="s">
        <v>35</v>
      </c>
      <c r="D9" s="81" t="s">
        <v>35</v>
      </c>
    </row>
    <row r="10" spans="1:4" s="82" customFormat="1" ht="16.5" customHeight="1" hidden="1">
      <c r="A10" s="81"/>
      <c r="B10" s="81" t="s">
        <v>36</v>
      </c>
      <c r="C10" s="81" t="s">
        <v>36</v>
      </c>
      <c r="D10" s="81" t="s">
        <v>36</v>
      </c>
    </row>
    <row r="11" spans="1:4" s="82" customFormat="1" ht="13.5" customHeight="1" hidden="1">
      <c r="A11" s="81"/>
      <c r="B11" s="81" t="s">
        <v>37</v>
      </c>
      <c r="C11" s="81" t="s">
        <v>37</v>
      </c>
      <c r="D11" s="81" t="s">
        <v>37</v>
      </c>
    </row>
    <row r="12" spans="1:4" s="82" customFormat="1" ht="13.5" customHeight="1" hidden="1">
      <c r="A12" s="81"/>
      <c r="B12" s="81" t="s">
        <v>38</v>
      </c>
      <c r="C12" s="81" t="s">
        <v>38</v>
      </c>
      <c r="D12" s="81" t="s">
        <v>38</v>
      </c>
    </row>
    <row r="13" spans="1:4" s="82" customFormat="1" ht="11.25" customHeight="1" hidden="1">
      <c r="A13" s="81"/>
      <c r="B13" s="81" t="s">
        <v>39</v>
      </c>
      <c r="C13" s="81" t="s">
        <v>39</v>
      </c>
      <c r="D13" s="81" t="s">
        <v>39</v>
      </c>
    </row>
    <row r="14" spans="1:4" s="82" customFormat="1" ht="11.25" customHeight="1" hidden="1">
      <c r="A14" s="81"/>
      <c r="B14" s="81" t="s">
        <v>40</v>
      </c>
      <c r="C14" s="81" t="s">
        <v>40</v>
      </c>
      <c r="D14" s="81" t="s">
        <v>40</v>
      </c>
    </row>
    <row r="15" spans="1:4" s="82" customFormat="1" ht="10.5" customHeight="1" hidden="1">
      <c r="A15" s="81"/>
      <c r="B15" s="81" t="s">
        <v>36</v>
      </c>
      <c r="C15" s="81" t="s">
        <v>36</v>
      </c>
      <c r="D15" s="81" t="s">
        <v>36</v>
      </c>
    </row>
    <row r="16" spans="1:4" s="82" customFormat="1" ht="9.75" customHeight="1" hidden="1">
      <c r="A16" s="81"/>
      <c r="B16" s="81" t="s">
        <v>41</v>
      </c>
      <c r="C16" s="81" t="s">
        <v>41</v>
      </c>
      <c r="D16" s="81" t="s">
        <v>41</v>
      </c>
    </row>
    <row r="17" spans="1:4" s="82" customFormat="1" ht="9.75" customHeight="1" hidden="1">
      <c r="A17" s="81"/>
      <c r="B17" s="81" t="s">
        <v>42</v>
      </c>
      <c r="C17" s="81" t="s">
        <v>42</v>
      </c>
      <c r="D17" s="81" t="s">
        <v>42</v>
      </c>
    </row>
    <row r="18" spans="1:4" s="82" customFormat="1" ht="9.75" customHeight="1" hidden="1">
      <c r="A18" s="81"/>
      <c r="B18" s="81" t="s">
        <v>43</v>
      </c>
      <c r="C18" s="81" t="s">
        <v>43</v>
      </c>
      <c r="D18" s="81" t="s">
        <v>43</v>
      </c>
    </row>
    <row r="19" spans="1:4" s="82" customFormat="1" ht="8.25" customHeight="1" hidden="1">
      <c r="A19" s="81"/>
      <c r="B19" s="81" t="s">
        <v>11</v>
      </c>
      <c r="C19" s="81" t="s">
        <v>11</v>
      </c>
      <c r="D19" s="81" t="s">
        <v>11</v>
      </c>
    </row>
    <row r="20" spans="1:4" s="82" customFormat="1" ht="8.25" customHeight="1" hidden="1">
      <c r="A20" s="81"/>
      <c r="B20" s="81" t="s">
        <v>42</v>
      </c>
      <c r="C20" s="81" t="s">
        <v>42</v>
      </c>
      <c r="D20" s="81" t="s">
        <v>42</v>
      </c>
    </row>
    <row r="21" spans="1:4" s="82" customFormat="1" ht="9.75" customHeight="1" hidden="1">
      <c r="A21" s="81"/>
      <c r="B21" s="81" t="s">
        <v>12</v>
      </c>
      <c r="C21" s="81" t="s">
        <v>12</v>
      </c>
      <c r="D21" s="81" t="s">
        <v>12</v>
      </c>
    </row>
    <row r="22" spans="1:4" s="82" customFormat="1" ht="9.75" customHeight="1" hidden="1">
      <c r="A22" s="81"/>
      <c r="B22" s="81" t="s">
        <v>44</v>
      </c>
      <c r="C22" s="81" t="s">
        <v>44</v>
      </c>
      <c r="D22" s="81" t="s">
        <v>44</v>
      </c>
    </row>
    <row r="23" spans="1:4" ht="2.25" customHeight="1" thickBot="1">
      <c r="A23" s="64"/>
      <c r="B23" s="65"/>
      <c r="C23" s="65"/>
      <c r="D23" s="65"/>
    </row>
    <row r="24" spans="1:8" ht="14.25" customHeight="1" thickBot="1">
      <c r="A24" s="140" t="s">
        <v>9</v>
      </c>
      <c r="B24" s="141"/>
      <c r="C24" s="141"/>
      <c r="D24" s="141"/>
      <c r="E24" s="54" t="s">
        <v>10</v>
      </c>
      <c r="F24" s="54" t="s">
        <v>13</v>
      </c>
      <c r="G24" s="66" t="s">
        <v>14</v>
      </c>
      <c r="H24" s="84" t="s">
        <v>15</v>
      </c>
    </row>
    <row r="25" spans="1:8" s="5" customFormat="1" ht="15" customHeight="1">
      <c r="A25" s="8">
        <v>1</v>
      </c>
      <c r="B25" s="59" t="s">
        <v>56</v>
      </c>
      <c r="C25" s="59" t="s">
        <v>48</v>
      </c>
      <c r="D25" s="59" t="s">
        <v>16</v>
      </c>
      <c r="E25" s="9">
        <f>SUM('zapisove listky_8'!I3,'zapisove listky_8'!I9,'zapisove listky_8'!I15,'zapisove listky_8'!I21,'zapisove listky_8'!I30,'zapisove listky_8'!I36,'zapisove listky_8'!I42,'zapisove listky_8'!I48,'zapisove listky_8'!I53,'zapisove listky_8'!I59,'zapisove listky_8'!I65,'zapisove listky_8'!I71,'zapisove listky_8'!I76,'zapisove listky_8'!I82,'zapisove listky_8'!T4,'zapisove listky_8'!T10,'zapisove listky_8'!U15,'zapisove listky_8'!U21,'zapisove listky_8'!U27,'zapisove listky_8'!U33,'zapisove listky_8'!U40,'zapisove listky_8'!U46,'zapisove listky_8'!U52,'zapisove listky_8'!U58,'zapisove listky_8'!U66,'zapisove listky_8'!U72,'zapisove listky_8'!U78,'zapisove listky_8'!U84)</f>
        <v>80</v>
      </c>
      <c r="F25" s="10">
        <f aca="true" t="shared" si="0" ref="F25:F32">E25/(28*6)</f>
        <v>0.47619047619047616</v>
      </c>
      <c r="G25" s="89">
        <f>RANK(E25,E25:E32)</f>
        <v>5</v>
      </c>
      <c r="H25" s="90">
        <f>CHOOSE(G25,B35,C35,D35,E35,F35,G35,H35,I35)</f>
        <v>0</v>
      </c>
    </row>
    <row r="26" spans="1:8" s="5" customFormat="1" ht="15" customHeight="1">
      <c r="A26" s="6">
        <v>2</v>
      </c>
      <c r="B26" s="60" t="s">
        <v>60</v>
      </c>
      <c r="C26" s="87" t="s">
        <v>45</v>
      </c>
      <c r="D26" s="60" t="s">
        <v>16</v>
      </c>
      <c r="E26" s="7">
        <f>SUM('zapisove listky_8'!J3,'zapisove listky_8'!J9,'zapisove listky_8'!J15,'zapisove listky_8'!J21,'zapisove listky_8'!I28,'zapisove listky_8'!I34,'zapisove listky_8'!I40,'zapisove listky_8'!I46,'zapisove listky_8'!I54,'zapisove listky_8'!I60,'zapisove listky_8'!I66,'zapisove listky_8'!I72,'zapisove listky_8'!I78,'zapisove listky_8'!I84,'zapisove listky_8'!T6,'zapisove listky_8'!T12,'zapisove listky_8'!T16,'zapisove listky_8'!T22,'zapisove listky_8'!T28,'zapisove listky_8'!T34,'zapisove listky_8'!U39,'zapisove listky_8'!U45,'zapisove listky_8'!U51,'zapisove listky_8'!U57,'zapisove listky_8'!U65,'zapisove listky_8'!U71,'zapisove listky_8'!U77,'zapisove listky_8'!U83)</f>
        <v>70</v>
      </c>
      <c r="F26" s="85">
        <f t="shared" si="0"/>
        <v>0.4166666666666667</v>
      </c>
      <c r="G26" s="88">
        <f>RANK(E26,E25:E32)</f>
        <v>7</v>
      </c>
      <c r="H26" s="91">
        <f>CHOOSE(G26,B35,C35,D35,E35,F35,G35,H35,I35)</f>
        <v>0</v>
      </c>
    </row>
    <row r="27" spans="1:8" s="5" customFormat="1" ht="15" customHeight="1">
      <c r="A27" s="6">
        <v>3</v>
      </c>
      <c r="B27" s="60" t="s">
        <v>46</v>
      </c>
      <c r="C27" s="60" t="s">
        <v>61</v>
      </c>
      <c r="D27" s="60" t="s">
        <v>16</v>
      </c>
      <c r="E27" s="7">
        <f>SUM('zapisove listky_8'!J6,'zapisove listky_8'!J12,'zapisove listky_8'!J18,'zapisove listky_8'!J24,'zapisove listky_8'!J28,'zapisove listky_8'!J34,'zapisove listky_8'!J40,'zapisove listky_8'!J46,'zapisove listky_8'!I52,'zapisove listky_8'!I58,'zapisove listky_8'!I64,'zapisove listky_8'!I70,'zapisove listky_8'!I75,'zapisove listky_8'!I81,'zapisove listky_8'!T3,'zapisove listky_8'!T9,'zapisove listky_8'!T18,'zapisove listky_8'!T24,'zapisove listky_8'!T30,'zapisove listky_8'!T36,'zapisove listky_8'!T40,'zapisove listky_8'!T46,'zapisove listky_8'!T52,'zapisove listky_8'!T58,'zapisove listky_8'!U64,'zapisove listky_8'!U70,'zapisove listky_8'!U76,'zapisove listky_8'!U82)</f>
        <v>104</v>
      </c>
      <c r="F27" s="85">
        <f t="shared" si="0"/>
        <v>0.6190476190476191</v>
      </c>
      <c r="G27" s="86">
        <f>RANK(E27,E25:E32)</f>
        <v>1</v>
      </c>
      <c r="H27" s="91">
        <f>CHOOSE(G27,B35,C35,D35,E35,F35,G35,H35,I35)</f>
        <v>1.52</v>
      </c>
    </row>
    <row r="28" spans="1:8" s="5" customFormat="1" ht="15" customHeight="1">
      <c r="A28" s="6">
        <v>4</v>
      </c>
      <c r="B28" s="60" t="s">
        <v>62</v>
      </c>
      <c r="C28" s="60" t="s">
        <v>63</v>
      </c>
      <c r="D28" s="60" t="s">
        <v>16</v>
      </c>
      <c r="E28" s="7">
        <f>SUM('zapisove listky_8'!I5,'zapisove listky_8'!I11,'zapisove listky_8'!I17,'zapisove listky_8'!I23,'zapisove listky_8'!I29,'zapisove listky_8'!I35,'zapisove listky_8'!I41,'zapisove listky_8'!I47,'zapisove listky_8'!I51,'zapisove listky_8'!I57,'zapisove listky_8'!I63,'zapisove listky_8'!I69,'zapisove listky_8'!J75,'zapisove listky_8'!J81,'zapisove listky_8'!U3,'zapisove listky_8'!U9,'zapisove listky_8'!U16,'zapisove listky_8'!U22,'zapisove listky_8'!U28,'zapisove listky_8'!U34,'zapisove listky_8'!U41,'zapisove listky_8'!U47,'zapisove listky_8'!U53,'zapisove listky_8'!U59,'zapisove listky_8'!T66,'zapisove listky_8'!T72,'zapisove listky_8'!T78,'zapisove listky_8'!T84)</f>
        <v>67</v>
      </c>
      <c r="F28" s="85">
        <f t="shared" si="0"/>
        <v>0.39880952380952384</v>
      </c>
      <c r="G28" s="88">
        <f>RANK(E28,E25:E32)</f>
        <v>8</v>
      </c>
      <c r="H28" s="91">
        <f>CHOOSE(G28,B35,C35,D35,E35,F35,G35,H35,I35)</f>
        <v>0</v>
      </c>
    </row>
    <row r="29" spans="1:8" s="5" customFormat="1" ht="15" customHeight="1">
      <c r="A29" s="6">
        <v>5</v>
      </c>
      <c r="B29" s="87" t="s">
        <v>59</v>
      </c>
      <c r="C29" s="60" t="s">
        <v>58</v>
      </c>
      <c r="D29" s="60" t="s">
        <v>16</v>
      </c>
      <c r="E29" s="7">
        <f>SUM('zapisove listky_8'!I4,'zapisove listky_8'!I10,'zapisove listky_8'!I16,'zapisove listky_8'!I22,'zapisove listky_8'!I27,'zapisove listky_8'!I33,'zapisove listky_8'!I39,'zapisove listky_8'!I45,'zapisove listky_8'!J54,'zapisove listky_8'!J60,'zapisove listky_8'!J66,'zapisove listky_8'!J72,'zapisove listky_8'!J76,'zapisove listky_8'!J82,'zapisove listky_8'!U4,'zapisove listky_8'!U10,'zapisove listky_8'!U17,'zapisove listky_8'!U23,'zapisove listky_8'!U29,'zapisove listky_8'!U35,'zapisove listky_8'!T41,'zapisove listky_8'!T47,'zapisove listky_8'!T53,'zapisove listky_8'!T59,'zapisove listky_8'!T64,'zapisove listky_8'!T70,'zapisove listky_8'!T76,'zapisove listky_8'!T82)</f>
        <v>81</v>
      </c>
      <c r="F29" s="85">
        <f t="shared" si="0"/>
        <v>0.48214285714285715</v>
      </c>
      <c r="G29" s="86">
        <f>RANK(E29,E25:E32)</f>
        <v>4</v>
      </c>
      <c r="H29" s="91">
        <f>CHOOSE(G29,B35,C35,D35,E35,F35,G35,H35,I35)</f>
        <v>0</v>
      </c>
    </row>
    <row r="30" spans="1:8" s="5" customFormat="1" ht="15" customHeight="1">
      <c r="A30" s="6">
        <v>6</v>
      </c>
      <c r="B30" s="60" t="s">
        <v>47</v>
      </c>
      <c r="C30" s="60" t="s">
        <v>42</v>
      </c>
      <c r="D30" s="60" t="s">
        <v>16</v>
      </c>
      <c r="E30" s="7">
        <f>SUM('zapisove listky_8'!J5,'zapisove listky_8'!J11,'zapisove listky_8'!J17,'zapisove listky_8'!J23,'zapisove listky_8'!J27,'zapisove listky_8'!J33,'zapisove listky_8'!J39,'zapisove listky_8'!J45,'zapisove listky_8'!J52,'zapisove listky_8'!J58,'zapisove listky_8'!J64,'zapisove listky_8'!J70,'zapisove listky_8'!I77,'zapisove listky_8'!I83,'zapisove listky_8'!T5,'zapisove listky_8'!T11,'zapisove listky_8'!T15,'zapisove listky_8'!T21,'zapisove listky_8'!T27,'zapisove listky_8'!T33,'zapisove listky_8'!T42,'zapisove listky_8'!T48,'zapisove listky_8'!T54,'zapisove listky_8'!T60,'zapisove listky_8'!T65,'zapisove listky_8'!T71,'zapisove listky_8'!T77,'zapisove listky_8'!T83)</f>
        <v>97</v>
      </c>
      <c r="F30" s="85">
        <f t="shared" si="0"/>
        <v>0.5773809523809523</v>
      </c>
      <c r="G30" s="86">
        <f>RANK(E30,E25:E32)</f>
        <v>3</v>
      </c>
      <c r="H30" s="91">
        <f>CHOOSE(G30,B35,C35,D35,E35,F35,G35,H35,I35)</f>
        <v>0.86</v>
      </c>
    </row>
    <row r="31" spans="1:8" s="5" customFormat="1" ht="15" customHeight="1">
      <c r="A31" s="6">
        <v>7</v>
      </c>
      <c r="B31" s="60" t="s">
        <v>51</v>
      </c>
      <c r="C31" s="60" t="s">
        <v>65</v>
      </c>
      <c r="D31" s="60" t="s">
        <v>16</v>
      </c>
      <c r="E31" s="7">
        <f>SUM('zapisove listky_8'!I6,'zapisove listky_8'!I12,'zapisove listky_8'!I18,'zapisove listky_8'!I24,'zapisove listky_8'!J30,'zapisove listky_8'!J36,'zapisove listky_8'!J42,'zapisove listky_8'!J48,'zapisove listky_8'!J51,'zapisove listky_8'!J57,'zapisove listky_8'!J63,'zapisove listky_8'!J69,'zapisove listky_8'!J77,'zapisove listky_8'!J83,'zapisove listky_8'!U5,'zapisove listky_8'!U11,'zapisove listky_8'!T17,'zapisove listky_8'!T23,'zapisove listky_8'!T29,'zapisove listky_8'!T35,'zapisove listky_8'!T39,'zapisove listky_8'!T45,'zapisove listky_8'!T51,'zapisove listky_8'!T57,'zapisove listky_8'!T63,'zapisove listky_8'!T69,'zapisove listky_8'!T75,'zapisove listky_8'!T81)</f>
        <v>74</v>
      </c>
      <c r="F31" s="85">
        <f t="shared" si="0"/>
        <v>0.44047619047619047</v>
      </c>
      <c r="G31" s="88">
        <f>RANK(E31,E25:E32)</f>
        <v>6</v>
      </c>
      <c r="H31" s="91">
        <f>CHOOSE(G31,B35,C35,D35,E35,F35,G35,H35,I35)</f>
        <v>0</v>
      </c>
    </row>
    <row r="32" spans="1:8" ht="14.25" customHeight="1" thickBot="1">
      <c r="A32" s="58">
        <v>8</v>
      </c>
      <c r="B32" s="61" t="s">
        <v>57</v>
      </c>
      <c r="C32" s="61" t="s">
        <v>64</v>
      </c>
      <c r="D32" s="61"/>
      <c r="E32" s="57">
        <f>SUM('zapisove listky_8'!J4,'zapisove listky_8'!J10,'zapisove listky_8'!J16,'zapisove listky_8'!J22,'zapisove listky_8'!J29,'zapisove listky_8'!J35,'zapisove listky_8'!J41,'zapisove listky_8'!J47,'zapisove listky_8'!J53,'zapisove listky_8'!J59,'zapisove listky_8'!J65,'zapisove listky_8'!J71,'zapisove listky_8'!J78,'zapisove listky_8'!J84,'zapisove listky_8'!U6,'zapisove listky_8'!U12,'zapisove listky_8'!U18,'zapisove listky_8'!U24,'zapisove listky_8'!U30,'zapisove listky_8'!U36,'zapisove listky_8'!U42,'zapisove listky_8'!U48,'zapisove listky_8'!U54,'zapisove listky_8'!U60,'zapisove listky_8'!U63,'zapisove listky_8'!U69,'zapisove listky_8'!U75,'zapisove listky_8'!U81)</f>
        <v>99</v>
      </c>
      <c r="F32" s="14">
        <f t="shared" si="0"/>
        <v>0.5892857142857143</v>
      </c>
      <c r="G32" s="57">
        <f>RANK(E32,E25:E32)</f>
        <v>2</v>
      </c>
      <c r="H32" s="92">
        <f>CHOOSE(G32,B35,C35,D35,E35,F35,G35,H35,I35)</f>
        <v>1.14</v>
      </c>
    </row>
    <row r="33" spans="1:7" ht="12.75">
      <c r="A33" s="151" t="s">
        <v>18</v>
      </c>
      <c r="B33" s="151"/>
      <c r="C33" s="151"/>
      <c r="D33" s="151"/>
      <c r="E33" s="55">
        <f>SUM('zapisove listky_8'!I7:J7,'zapisove listky_8'!I13:J13,'zapisove listky_8'!I19:J19,'zapisove listky_8'!I25:J25,'zapisove listky_8'!I31:J31,'zapisove listky_8'!I37:J37,'zapisove listky_8'!I43:J43,'zapisove listky_8'!I49:J49,'zapisove listky_8'!I55:J55,'zapisove listky_8'!I61:J61,'zapisove listky_8'!I67:J67,'zapisove listky_8'!I73:J73,'zapisove listky_8'!I79:J79,'zapisove listky_8'!I85:J85,'zapisove listky_8'!T7:U7,'zapisove listky_8'!T13:U13,'zapisove listky_8'!T19:U19,'zapisove listky_8'!T25:U25,'zapisove listky_8'!T31:U31,'zapisove listky_8'!T37:U37,'zapisove listky_8'!T43:U43,'zapisove listky_8'!T49:U49,'zapisove listky_8'!T55:U55,'zapisove listky_8'!T61:U61,'zapisove listky_8'!T67:U67,'zapisove listky_8'!T73:U73,'zapisove listky_8'!T79:U79,'zapisove listky_8'!T85:U85)</f>
        <v>0</v>
      </c>
      <c r="F33" s="56">
        <f>E33/(28*8)</f>
        <v>0</v>
      </c>
      <c r="G33" s="55"/>
    </row>
    <row r="34" spans="2:9" ht="12.75" hidden="1">
      <c r="B34" s="4">
        <v>1</v>
      </c>
      <c r="C34" s="4">
        <v>2</v>
      </c>
      <c r="D34" s="4">
        <v>3</v>
      </c>
      <c r="E34" s="4">
        <v>4</v>
      </c>
      <c r="F34" s="4">
        <v>5</v>
      </c>
      <c r="G34" s="4">
        <v>6</v>
      </c>
      <c r="H34" s="4">
        <v>7</v>
      </c>
      <c r="I34" s="4">
        <v>8</v>
      </c>
    </row>
    <row r="35" spans="2:9" ht="12.75" hidden="1">
      <c r="B35" s="4">
        <v>1.52</v>
      </c>
      <c r="C35" s="4">
        <v>1.14</v>
      </c>
      <c r="D35" s="4">
        <v>0.86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</row>
    <row r="36" ht="5.25" customHeight="1" thickBot="1"/>
    <row r="37" spans="1:37" s="18" customFormat="1" ht="19.5" customHeight="1" thickBot="1">
      <c r="A37" s="152" t="s">
        <v>23</v>
      </c>
      <c r="B37" s="153"/>
      <c r="C37" s="153"/>
      <c r="D37" s="153"/>
      <c r="E37" s="153"/>
      <c r="F37" s="153"/>
      <c r="G37" s="154"/>
      <c r="H37" s="155">
        <v>40633</v>
      </c>
      <c r="I37" s="156"/>
      <c r="J37" s="157"/>
      <c r="K37" s="28"/>
      <c r="L37"/>
      <c r="M37" s="167" t="s">
        <v>9</v>
      </c>
      <c r="N37" s="168" t="str">
        <f>CONCATENATE(B38,B39,B40)</f>
        <v>DrotárováOnder </v>
      </c>
      <c r="O37" s="169"/>
      <c r="P37" s="170"/>
      <c r="Q37" s="168" t="str">
        <f>CONCATENATE(C38,C39,C40)</f>
        <v>VafekováFaltus </v>
      </c>
      <c r="R37" s="169"/>
      <c r="S37" s="170"/>
      <c r="T37" s="168" t="str">
        <f>CONCATENATE(D38,D39,D40)</f>
        <v>SásLaca </v>
      </c>
      <c r="U37" s="169"/>
      <c r="V37" s="170"/>
      <c r="W37" s="168" t="str">
        <f>CONCATENATE(E38,E39,E40)</f>
        <v>FerencChoma </v>
      </c>
      <c r="X37" s="169"/>
      <c r="Y37" s="170"/>
      <c r="Z37" s="168" t="str">
        <f>CONCATENATE(F38,F39,F40)</f>
        <v>JurčišinBessler </v>
      </c>
      <c r="AA37" s="169"/>
      <c r="AB37" s="170"/>
      <c r="AC37" s="168" t="str">
        <f>CONCATENATE(G38,G39,G40)</f>
        <v>BiačkoSabadoš </v>
      </c>
      <c r="AD37" s="169"/>
      <c r="AE37" s="170"/>
      <c r="AF37" s="168" t="str">
        <f>CONCATENATE(H38,H39,H40)</f>
        <v>HinďošChrapovič </v>
      </c>
      <c r="AG37" s="169"/>
      <c r="AH37" s="170"/>
      <c r="AI37" s="168" t="str">
        <f>CONCATENATE(I38,I39,I40)</f>
        <v>Šikra BŠikra M</v>
      </c>
      <c r="AJ37" s="169"/>
      <c r="AK37" s="170"/>
    </row>
    <row r="38" spans="1:44" s="18" customFormat="1" ht="12.75" customHeight="1">
      <c r="A38" s="160"/>
      <c r="B38" s="30" t="str">
        <f>vysledovka_8!B25</f>
        <v>Drotárová</v>
      </c>
      <c r="C38" s="30" t="str">
        <f>vysledovka_8!B26</f>
        <v>Vafeková</v>
      </c>
      <c r="D38" s="30" t="str">
        <f>vysledovka_8!B27</f>
        <v>Sás</v>
      </c>
      <c r="E38" s="30" t="str">
        <f>vysledovka_8!B28</f>
        <v>Ferenc</v>
      </c>
      <c r="F38" s="30" t="str">
        <f>vysledovka_8!B29</f>
        <v>Jurčišin</v>
      </c>
      <c r="G38" s="30" t="str">
        <f>vysledovka_8!B30</f>
        <v>Biačko</v>
      </c>
      <c r="H38" s="30" t="str">
        <f>vysledovka_8!B31</f>
        <v>Hinďoš</v>
      </c>
      <c r="I38" s="47" t="str">
        <f>vysledovka_8!B32</f>
        <v>Šikra B</v>
      </c>
      <c r="J38" s="163" t="s">
        <v>19</v>
      </c>
      <c r="K38" s="166" t="s">
        <v>20</v>
      </c>
      <c r="L38"/>
      <c r="M38" s="167"/>
      <c r="N38" s="171"/>
      <c r="O38" s="172"/>
      <c r="P38" s="173"/>
      <c r="Q38" s="171"/>
      <c r="R38" s="172"/>
      <c r="S38" s="173"/>
      <c r="T38" s="171"/>
      <c r="U38" s="172"/>
      <c r="V38" s="173"/>
      <c r="W38" s="171"/>
      <c r="X38" s="172"/>
      <c r="Y38" s="173"/>
      <c r="Z38" s="171"/>
      <c r="AA38" s="172"/>
      <c r="AB38" s="173"/>
      <c r="AC38" s="171"/>
      <c r="AD38" s="172"/>
      <c r="AE38" s="173"/>
      <c r="AF38" s="171"/>
      <c r="AG38" s="172"/>
      <c r="AH38" s="173"/>
      <c r="AI38" s="171"/>
      <c r="AJ38" s="172"/>
      <c r="AK38" s="173"/>
      <c r="AQ38" s="23"/>
      <c r="AR38" s="23"/>
    </row>
    <row r="39" spans="1:37" s="18" customFormat="1" ht="12.75">
      <c r="A39" s="161"/>
      <c r="B39" s="20" t="str">
        <f>vysledovka_8!C25</f>
        <v>Onder</v>
      </c>
      <c r="C39" s="20" t="str">
        <f>vysledovka_8!C26</f>
        <v>Faltus</v>
      </c>
      <c r="D39" s="20" t="str">
        <f>vysledovka_8!C27</f>
        <v>Laca</v>
      </c>
      <c r="E39" s="20" t="str">
        <f>vysledovka_8!C28</f>
        <v>Choma</v>
      </c>
      <c r="F39" s="20" t="str">
        <f>vysledovka_8!C29</f>
        <v>Bessler</v>
      </c>
      <c r="G39" s="20" t="str">
        <f>vysledovka_8!C30</f>
        <v>Sabadoš</v>
      </c>
      <c r="H39" s="20" t="str">
        <f>vysledovka_8!C31</f>
        <v>Chrapovič</v>
      </c>
      <c r="I39" s="20" t="str">
        <f>vysledovka_8!C32</f>
        <v>Šikra M</v>
      </c>
      <c r="J39" s="164"/>
      <c r="K39" s="166"/>
      <c r="L39"/>
      <c r="M39" s="167"/>
      <c r="N39" s="171"/>
      <c r="O39" s="172"/>
      <c r="P39" s="173"/>
      <c r="Q39" s="171"/>
      <c r="R39" s="172"/>
      <c r="S39" s="173"/>
      <c r="T39" s="171"/>
      <c r="U39" s="172"/>
      <c r="V39" s="173"/>
      <c r="W39" s="171"/>
      <c r="X39" s="172"/>
      <c r="Y39" s="173"/>
      <c r="Z39" s="171"/>
      <c r="AA39" s="172"/>
      <c r="AB39" s="173"/>
      <c r="AC39" s="171"/>
      <c r="AD39" s="172"/>
      <c r="AE39" s="173"/>
      <c r="AF39" s="171"/>
      <c r="AG39" s="172"/>
      <c r="AH39" s="173"/>
      <c r="AI39" s="171"/>
      <c r="AJ39" s="172"/>
      <c r="AK39" s="173"/>
    </row>
    <row r="40" spans="1:37" s="18" customFormat="1" ht="13.5" thickBot="1">
      <c r="A40" s="162"/>
      <c r="B40" s="22" t="str">
        <f>vysledovka_8!D25</f>
        <v> </v>
      </c>
      <c r="C40" s="22" t="str">
        <f>vysledovka_8!D26</f>
        <v> </v>
      </c>
      <c r="D40" s="22" t="str">
        <f>vysledovka_8!D27</f>
        <v> </v>
      </c>
      <c r="E40" s="22" t="str">
        <f>vysledovka_8!D28</f>
        <v> </v>
      </c>
      <c r="F40" s="22" t="str">
        <f>vysledovka_8!D29</f>
        <v> </v>
      </c>
      <c r="G40" s="22" t="str">
        <f>vysledovka_8!D30</f>
        <v> </v>
      </c>
      <c r="H40" s="22" t="str">
        <f>vysledovka_8!D31</f>
        <v> </v>
      </c>
      <c r="I40" s="48"/>
      <c r="J40" s="165"/>
      <c r="K40" s="166"/>
      <c r="L40"/>
      <c r="M40" s="167"/>
      <c r="N40" s="174"/>
      <c r="O40" s="175"/>
      <c r="P40" s="176"/>
      <c r="Q40" s="174"/>
      <c r="R40" s="175"/>
      <c r="S40" s="176"/>
      <c r="T40" s="174"/>
      <c r="U40" s="175"/>
      <c r="V40" s="176"/>
      <c r="W40" s="174"/>
      <c r="X40" s="175"/>
      <c r="Y40" s="176"/>
      <c r="Z40" s="174"/>
      <c r="AA40" s="175"/>
      <c r="AB40" s="176"/>
      <c r="AC40" s="174"/>
      <c r="AD40" s="175"/>
      <c r="AE40" s="176"/>
      <c r="AF40" s="174"/>
      <c r="AG40" s="175"/>
      <c r="AH40" s="176"/>
      <c r="AI40" s="174"/>
      <c r="AJ40" s="175"/>
      <c r="AK40" s="176"/>
    </row>
    <row r="41" spans="1:44" s="23" customFormat="1" ht="14.25" customHeight="1" thickBot="1">
      <c r="A41" s="46">
        <v>0</v>
      </c>
      <c r="B41" s="44">
        <v>1</v>
      </c>
      <c r="C41" s="43">
        <v>2</v>
      </c>
      <c r="D41" s="43">
        <v>3</v>
      </c>
      <c r="E41" s="43">
        <v>4</v>
      </c>
      <c r="F41" s="43">
        <v>5</v>
      </c>
      <c r="G41" s="43">
        <v>6</v>
      </c>
      <c r="H41" s="43">
        <v>7</v>
      </c>
      <c r="I41" s="43">
        <v>8</v>
      </c>
      <c r="J41" s="134">
        <v>9</v>
      </c>
      <c r="K41" s="166"/>
      <c r="M41" s="49">
        <v>0</v>
      </c>
      <c r="N41" s="177">
        <v>1</v>
      </c>
      <c r="O41" s="178"/>
      <c r="P41" s="179"/>
      <c r="Q41" s="177">
        <v>2</v>
      </c>
      <c r="R41" s="178"/>
      <c r="S41" s="179"/>
      <c r="T41" s="177">
        <v>3</v>
      </c>
      <c r="U41" s="178"/>
      <c r="V41" s="179"/>
      <c r="W41" s="177">
        <v>4</v>
      </c>
      <c r="X41" s="178"/>
      <c r="Y41" s="179"/>
      <c r="Z41" s="177">
        <v>5</v>
      </c>
      <c r="AA41" s="178"/>
      <c r="AB41" s="179"/>
      <c r="AC41" s="216">
        <v>6</v>
      </c>
      <c r="AD41" s="216"/>
      <c r="AE41" s="217"/>
      <c r="AF41" s="177">
        <v>7</v>
      </c>
      <c r="AG41" s="178"/>
      <c r="AH41" s="179"/>
      <c r="AI41" s="177">
        <v>8</v>
      </c>
      <c r="AJ41" s="178"/>
      <c r="AK41" s="179"/>
      <c r="AQ41" s="18"/>
      <c r="AR41" s="18"/>
    </row>
    <row r="42" spans="1:37" s="18" customFormat="1" ht="12.75">
      <c r="A42" s="45">
        <v>1</v>
      </c>
      <c r="B42" s="31">
        <f>'zapisove listky_8'!I3</f>
        <v>1</v>
      </c>
      <c r="C42" s="32">
        <f>'zapisove listky_8'!J3</f>
        <v>5</v>
      </c>
      <c r="D42" s="32">
        <f>'zapisove listky_8'!J6</f>
        <v>5</v>
      </c>
      <c r="E42" s="32">
        <f>'zapisove listky_8'!I5</f>
        <v>5</v>
      </c>
      <c r="F42" s="32">
        <f>'zapisove listky_8'!I4</f>
        <v>5</v>
      </c>
      <c r="G42" s="32">
        <f>'zapisove listky_8'!J5</f>
        <v>1</v>
      </c>
      <c r="H42" s="32">
        <f>'zapisove listky_8'!I6</f>
        <v>1</v>
      </c>
      <c r="I42" s="33">
        <f>'zapisove listky_8'!J4</f>
        <v>1</v>
      </c>
      <c r="J42" s="135">
        <f>SUM('zapisove listky_8'!I7:J7)</f>
        <v>0</v>
      </c>
      <c r="K42" s="29">
        <f aca="true" t="shared" si="1" ref="K42:K69">SUM(B42:I42)</f>
        <v>24</v>
      </c>
      <c r="L42"/>
      <c r="M42" s="180">
        <v>1</v>
      </c>
      <c r="N42" s="181" t="s">
        <v>26</v>
      </c>
      <c r="O42" s="182"/>
      <c r="P42" s="183"/>
      <c r="Q42" s="187">
        <f>P44</f>
        <v>14</v>
      </c>
      <c r="R42" s="189" t="s">
        <v>27</v>
      </c>
      <c r="S42" s="191">
        <f>N44</f>
        <v>10</v>
      </c>
      <c r="T42" s="187">
        <f>P46</f>
        <v>6</v>
      </c>
      <c r="U42" s="189" t="s">
        <v>27</v>
      </c>
      <c r="V42" s="191">
        <f>N46</f>
        <v>18</v>
      </c>
      <c r="W42" s="187">
        <f>P48</f>
        <v>10</v>
      </c>
      <c r="X42" s="189" t="s">
        <v>27</v>
      </c>
      <c r="Y42" s="191">
        <f>N48</f>
        <v>14</v>
      </c>
      <c r="Z42" s="187">
        <f>P50</f>
        <v>12</v>
      </c>
      <c r="AA42" s="189" t="s">
        <v>27</v>
      </c>
      <c r="AB42" s="191">
        <f>N50</f>
        <v>12</v>
      </c>
      <c r="AC42" s="193">
        <f>P52</f>
        <v>8</v>
      </c>
      <c r="AD42" s="189" t="s">
        <v>27</v>
      </c>
      <c r="AE42" s="194">
        <f>N52</f>
        <v>16</v>
      </c>
      <c r="AF42" s="193">
        <f>P54</f>
        <v>17</v>
      </c>
      <c r="AG42" s="189" t="s">
        <v>27</v>
      </c>
      <c r="AH42" s="194">
        <f>N54</f>
        <v>7</v>
      </c>
      <c r="AI42" s="187">
        <f>P56</f>
        <v>13</v>
      </c>
      <c r="AJ42" s="189" t="s">
        <v>27</v>
      </c>
      <c r="AK42" s="191">
        <f>N56</f>
        <v>11</v>
      </c>
    </row>
    <row r="43" spans="1:37" s="18" customFormat="1" ht="12.75" customHeight="1">
      <c r="A43" s="41">
        <v>2</v>
      </c>
      <c r="B43" s="19">
        <f>'zapisove listky_8'!I9</f>
        <v>3</v>
      </c>
      <c r="C43" s="24">
        <f>'zapisove listky_8'!J9</f>
        <v>3</v>
      </c>
      <c r="D43" s="24">
        <f>'zapisove listky_8'!J12</f>
        <v>3</v>
      </c>
      <c r="E43" s="24">
        <f>'zapisove listky_8'!I11</f>
        <v>0</v>
      </c>
      <c r="F43" s="24">
        <f>'zapisove listky_8'!I10</f>
        <v>6</v>
      </c>
      <c r="G43" s="24">
        <f>'zapisove listky_8'!J11</f>
        <v>6</v>
      </c>
      <c r="H43" s="24">
        <f>'zapisove listky_8'!I12</f>
        <v>3</v>
      </c>
      <c r="I43" s="25">
        <f>'zapisove listky_8'!J10</f>
        <v>0</v>
      </c>
      <c r="J43" s="136">
        <f>SUM('zapisove listky_8'!I13:J13)</f>
        <v>0</v>
      </c>
      <c r="K43" s="29">
        <f t="shared" si="1"/>
        <v>24</v>
      </c>
      <c r="L43"/>
      <c r="M43" s="180"/>
      <c r="N43" s="184"/>
      <c r="O43" s="185"/>
      <c r="P43" s="186"/>
      <c r="Q43" s="188"/>
      <c r="R43" s="190"/>
      <c r="S43" s="192"/>
      <c r="T43" s="188"/>
      <c r="U43" s="190"/>
      <c r="V43" s="192"/>
      <c r="W43" s="188"/>
      <c r="X43" s="190"/>
      <c r="Y43" s="192"/>
      <c r="Z43" s="188"/>
      <c r="AA43" s="190"/>
      <c r="AB43" s="192"/>
      <c r="AC43" s="188"/>
      <c r="AD43" s="190"/>
      <c r="AE43" s="192"/>
      <c r="AF43" s="188"/>
      <c r="AG43" s="190"/>
      <c r="AH43" s="192"/>
      <c r="AI43" s="188"/>
      <c r="AJ43" s="190"/>
      <c r="AK43" s="192"/>
    </row>
    <row r="44" spans="1:37" s="18" customFormat="1" ht="12.75" customHeight="1">
      <c r="A44" s="41">
        <v>3</v>
      </c>
      <c r="B44" s="19">
        <f>'zapisove listky_8'!I15</f>
        <v>4</v>
      </c>
      <c r="C44" s="24">
        <f>'zapisove listky_8'!J15</f>
        <v>2</v>
      </c>
      <c r="D44" s="24">
        <f>'zapisove listky_8'!J18</f>
        <v>2</v>
      </c>
      <c r="E44" s="24">
        <f>'zapisove listky_8'!I17</f>
        <v>0</v>
      </c>
      <c r="F44" s="24">
        <f>'zapisove listky_8'!I16</f>
        <v>4</v>
      </c>
      <c r="G44" s="24">
        <f>'zapisove listky_8'!J17</f>
        <v>6</v>
      </c>
      <c r="H44" s="24">
        <f>'zapisove listky_8'!I18</f>
        <v>4</v>
      </c>
      <c r="I44" s="25">
        <f>'zapisove listky_8'!J16</f>
        <v>2</v>
      </c>
      <c r="J44" s="136">
        <f>SUM('zapisove listky_8'!I19:J19)</f>
        <v>0</v>
      </c>
      <c r="K44" s="29">
        <f t="shared" si="1"/>
        <v>24</v>
      </c>
      <c r="L44"/>
      <c r="M44" s="180">
        <v>2</v>
      </c>
      <c r="N44" s="200">
        <f>SUM(C42:C45)</f>
        <v>10</v>
      </c>
      <c r="O44" s="189" t="s">
        <v>27</v>
      </c>
      <c r="P44" s="195">
        <f>SUM(B42:B45)</f>
        <v>14</v>
      </c>
      <c r="Q44" s="197" t="s">
        <v>26</v>
      </c>
      <c r="R44" s="198"/>
      <c r="S44" s="199"/>
      <c r="T44" s="193">
        <f>S46</f>
        <v>6</v>
      </c>
      <c r="U44" s="189" t="s">
        <v>27</v>
      </c>
      <c r="V44" s="194">
        <f>Q46</f>
        <v>18</v>
      </c>
      <c r="W44" s="193">
        <f>S48</f>
        <v>13</v>
      </c>
      <c r="X44" s="189" t="s">
        <v>27</v>
      </c>
      <c r="Y44" s="194">
        <f>Q48</f>
        <v>11</v>
      </c>
      <c r="Z44" s="193">
        <f>S50</f>
        <v>17</v>
      </c>
      <c r="AA44" s="189" t="s">
        <v>27</v>
      </c>
      <c r="AB44" s="194">
        <f>Q50</f>
        <v>7</v>
      </c>
      <c r="AC44" s="193">
        <f>S52</f>
        <v>18</v>
      </c>
      <c r="AD44" s="189" t="s">
        <v>27</v>
      </c>
      <c r="AE44" s="194">
        <f>Q52</f>
        <v>6</v>
      </c>
      <c r="AF44" s="193">
        <f>S54</f>
        <v>15</v>
      </c>
      <c r="AG44" s="189" t="s">
        <v>27</v>
      </c>
      <c r="AH44" s="194">
        <f>Q54</f>
        <v>9</v>
      </c>
      <c r="AI44" s="193">
        <f>S56</f>
        <v>3</v>
      </c>
      <c r="AJ44" s="189" t="s">
        <v>27</v>
      </c>
      <c r="AK44" s="194">
        <f>Q56</f>
        <v>21</v>
      </c>
    </row>
    <row r="45" spans="1:37" s="18" customFormat="1" ht="12.75" customHeight="1">
      <c r="A45" s="41">
        <v>4</v>
      </c>
      <c r="B45" s="19">
        <f>'zapisove listky_8'!I21</f>
        <v>6</v>
      </c>
      <c r="C45" s="24">
        <f>'zapisove listky_8'!J21</f>
        <v>0</v>
      </c>
      <c r="D45" s="24">
        <f>'zapisove listky_8'!J24</f>
        <v>2</v>
      </c>
      <c r="E45" s="24">
        <f>'zapisove listky_8'!I23</f>
        <v>2</v>
      </c>
      <c r="F45" s="24">
        <f>'zapisove listky_8'!I22</f>
        <v>0</v>
      </c>
      <c r="G45" s="24">
        <f>'zapisove listky_8'!J23</f>
        <v>4</v>
      </c>
      <c r="H45" s="24">
        <f>'zapisove listky_8'!I24</f>
        <v>4</v>
      </c>
      <c r="I45" s="25">
        <f>'zapisove listky_8'!J22</f>
        <v>6</v>
      </c>
      <c r="J45" s="136">
        <f>SUM('zapisove listky_8'!I25:J25)</f>
        <v>0</v>
      </c>
      <c r="K45" s="29">
        <f t="shared" si="1"/>
        <v>24</v>
      </c>
      <c r="L45"/>
      <c r="M45" s="180"/>
      <c r="N45" s="201"/>
      <c r="O45" s="190"/>
      <c r="P45" s="196"/>
      <c r="Q45" s="184"/>
      <c r="R45" s="185"/>
      <c r="S45" s="186"/>
      <c r="T45" s="188"/>
      <c r="U45" s="190"/>
      <c r="V45" s="192"/>
      <c r="W45" s="188"/>
      <c r="X45" s="190"/>
      <c r="Y45" s="192"/>
      <c r="Z45" s="188"/>
      <c r="AA45" s="190"/>
      <c r="AB45" s="192"/>
      <c r="AC45" s="188"/>
      <c r="AD45" s="190"/>
      <c r="AE45" s="192"/>
      <c r="AF45" s="188"/>
      <c r="AG45" s="190"/>
      <c r="AH45" s="192"/>
      <c r="AI45" s="188"/>
      <c r="AJ45" s="190"/>
      <c r="AK45" s="192"/>
    </row>
    <row r="46" spans="1:37" s="18" customFormat="1" ht="12.75" customHeight="1">
      <c r="A46" s="41">
        <v>5</v>
      </c>
      <c r="B46" s="19">
        <f>'zapisove listky_8'!I30</f>
        <v>5</v>
      </c>
      <c r="C46" s="24">
        <f>'zapisove listky_8'!I28</f>
        <v>1</v>
      </c>
      <c r="D46" s="24">
        <f>'zapisove listky_8'!J28</f>
        <v>5</v>
      </c>
      <c r="E46" s="24">
        <f>'zapisove listky_8'!I29</f>
        <v>1</v>
      </c>
      <c r="F46" s="24">
        <f>'zapisove listky_8'!I27</f>
        <v>5</v>
      </c>
      <c r="G46" s="24">
        <f>'zapisove listky_8'!J27</f>
        <v>1</v>
      </c>
      <c r="H46" s="24">
        <f>'zapisove listky_8'!J30</f>
        <v>1</v>
      </c>
      <c r="I46" s="25">
        <f>'zapisove listky_8'!J29</f>
        <v>5</v>
      </c>
      <c r="J46" s="136">
        <f>SUM('zapisove listky_8'!I31:J31)</f>
        <v>0</v>
      </c>
      <c r="K46" s="29">
        <f t="shared" si="1"/>
        <v>24</v>
      </c>
      <c r="L46"/>
      <c r="M46" s="180">
        <v>3</v>
      </c>
      <c r="N46" s="200">
        <f>SUM(D62:D65)</f>
        <v>18</v>
      </c>
      <c r="O46" s="189" t="s">
        <v>27</v>
      </c>
      <c r="P46" s="195">
        <f>SUM(B62:B65)</f>
        <v>6</v>
      </c>
      <c r="Q46" s="200">
        <f>SUM(D46:D49)</f>
        <v>18</v>
      </c>
      <c r="R46" s="189" t="s">
        <v>27</v>
      </c>
      <c r="S46" s="195">
        <f>SUM(C46:C49)</f>
        <v>6</v>
      </c>
      <c r="T46" s="197" t="s">
        <v>26</v>
      </c>
      <c r="U46" s="198"/>
      <c r="V46" s="199"/>
      <c r="W46" s="193">
        <f>V48</f>
        <v>18</v>
      </c>
      <c r="X46" s="189" t="s">
        <v>27</v>
      </c>
      <c r="Y46" s="194">
        <f>T48</f>
        <v>6</v>
      </c>
      <c r="Z46" s="193">
        <f>V50</f>
        <v>18</v>
      </c>
      <c r="AA46" s="189" t="s">
        <v>27</v>
      </c>
      <c r="AB46" s="194">
        <f>T50</f>
        <v>6</v>
      </c>
      <c r="AC46" s="193">
        <f>V52</f>
        <v>11</v>
      </c>
      <c r="AD46" s="189" t="s">
        <v>27</v>
      </c>
      <c r="AE46" s="194">
        <f>T52</f>
        <v>13</v>
      </c>
      <c r="AF46" s="193">
        <f>V54</f>
        <v>12</v>
      </c>
      <c r="AG46" s="189" t="s">
        <v>27</v>
      </c>
      <c r="AH46" s="194">
        <f>T54</f>
        <v>12</v>
      </c>
      <c r="AI46" s="193">
        <f>V56</f>
        <v>9</v>
      </c>
      <c r="AJ46" s="189" t="s">
        <v>27</v>
      </c>
      <c r="AK46" s="194">
        <f>T56</f>
        <v>15</v>
      </c>
    </row>
    <row r="47" spans="1:37" s="18" customFormat="1" ht="12.75" customHeight="1">
      <c r="A47" s="41">
        <v>6</v>
      </c>
      <c r="B47" s="19">
        <f>'zapisove listky_8'!I36</f>
        <v>6</v>
      </c>
      <c r="C47" s="24">
        <f>'zapisove listky_8'!I34</f>
        <v>1</v>
      </c>
      <c r="D47" s="24">
        <f>'zapisove listky_8'!J34</f>
        <v>5</v>
      </c>
      <c r="E47" s="24">
        <f>'zapisove listky_8'!I35</f>
        <v>1</v>
      </c>
      <c r="F47" s="24">
        <f>'zapisove listky_8'!I33</f>
        <v>4</v>
      </c>
      <c r="G47" s="24">
        <f>'zapisove listky_8'!J33</f>
        <v>2</v>
      </c>
      <c r="H47" s="24">
        <f>'zapisove listky_8'!J36</f>
        <v>0</v>
      </c>
      <c r="I47" s="25">
        <f>'zapisove listky_8'!J35</f>
        <v>5</v>
      </c>
      <c r="J47" s="136">
        <f>SUM('zapisove listky_8'!I37:J37)</f>
        <v>0</v>
      </c>
      <c r="K47" s="29">
        <f t="shared" si="1"/>
        <v>24</v>
      </c>
      <c r="L47"/>
      <c r="M47" s="180"/>
      <c r="N47" s="201"/>
      <c r="O47" s="190"/>
      <c r="P47" s="196"/>
      <c r="Q47" s="201"/>
      <c r="R47" s="190"/>
      <c r="S47" s="196"/>
      <c r="T47" s="184"/>
      <c r="U47" s="185"/>
      <c r="V47" s="186"/>
      <c r="W47" s="188"/>
      <c r="X47" s="190"/>
      <c r="Y47" s="192"/>
      <c r="Z47" s="188"/>
      <c r="AA47" s="190"/>
      <c r="AB47" s="192"/>
      <c r="AC47" s="188"/>
      <c r="AD47" s="190"/>
      <c r="AE47" s="192"/>
      <c r="AF47" s="188"/>
      <c r="AG47" s="190"/>
      <c r="AH47" s="192"/>
      <c r="AI47" s="188"/>
      <c r="AJ47" s="190"/>
      <c r="AK47" s="192"/>
    </row>
    <row r="48" spans="1:37" s="18" customFormat="1" ht="12.75" customHeight="1">
      <c r="A48" s="41">
        <v>7</v>
      </c>
      <c r="B48" s="19">
        <f>'zapisove listky_8'!I42</f>
        <v>0</v>
      </c>
      <c r="C48" s="24">
        <f>'zapisove listky_8'!I40</f>
        <v>2</v>
      </c>
      <c r="D48" s="24">
        <f>'zapisove listky_8'!J40</f>
        <v>4</v>
      </c>
      <c r="E48" s="24">
        <f>'zapisove listky_8'!I41</f>
        <v>4</v>
      </c>
      <c r="F48" s="24">
        <f>'zapisove listky_8'!I39</f>
        <v>6</v>
      </c>
      <c r="G48" s="24">
        <f>'zapisove listky_8'!J39</f>
        <v>0</v>
      </c>
      <c r="H48" s="24">
        <f>'zapisove listky_8'!J42</f>
        <v>6</v>
      </c>
      <c r="I48" s="25">
        <f>'zapisove listky_8'!J41</f>
        <v>2</v>
      </c>
      <c r="J48" s="136">
        <f>SUM('zapisove listky_8'!I43:J43)</f>
        <v>0</v>
      </c>
      <c r="K48" s="29">
        <f t="shared" si="1"/>
        <v>24</v>
      </c>
      <c r="L48"/>
      <c r="M48" s="180">
        <v>4</v>
      </c>
      <c r="N48" s="200">
        <f>SUM(E66:E69)</f>
        <v>14</v>
      </c>
      <c r="O48" s="189" t="s">
        <v>27</v>
      </c>
      <c r="P48" s="195">
        <f>SUM(B66:B69)</f>
        <v>10</v>
      </c>
      <c r="Q48" s="200">
        <f>SUM(E58:E61)</f>
        <v>11</v>
      </c>
      <c r="R48" s="189" t="s">
        <v>27</v>
      </c>
      <c r="S48" s="195">
        <f>SUM(C58:C61)</f>
        <v>13</v>
      </c>
      <c r="T48" s="200">
        <f>SUM(E54:E57)</f>
        <v>6</v>
      </c>
      <c r="U48" s="189" t="s">
        <v>27</v>
      </c>
      <c r="V48" s="195">
        <f>SUM(D54:D57)</f>
        <v>18</v>
      </c>
      <c r="W48" s="197" t="s">
        <v>26</v>
      </c>
      <c r="X48" s="198"/>
      <c r="Y48" s="199"/>
      <c r="Z48" s="193">
        <f>Y50</f>
        <v>12</v>
      </c>
      <c r="AA48" s="189" t="s">
        <v>27</v>
      </c>
      <c r="AB48" s="194">
        <f>W50</f>
        <v>12</v>
      </c>
      <c r="AC48" s="193">
        <f>Y52</f>
        <v>7</v>
      </c>
      <c r="AD48" s="189" t="s">
        <v>27</v>
      </c>
      <c r="AE48" s="194">
        <f>W52</f>
        <v>17</v>
      </c>
      <c r="AF48" s="193">
        <f>Y54</f>
        <v>7</v>
      </c>
      <c r="AG48" s="189" t="s">
        <v>27</v>
      </c>
      <c r="AH48" s="194">
        <f>W54</f>
        <v>17</v>
      </c>
      <c r="AI48" s="193">
        <f>Y56</f>
        <v>10</v>
      </c>
      <c r="AJ48" s="189" t="s">
        <v>27</v>
      </c>
      <c r="AK48" s="194">
        <f>W56</f>
        <v>14</v>
      </c>
    </row>
    <row r="49" spans="1:37" s="18" customFormat="1" ht="12.75" customHeight="1">
      <c r="A49" s="41">
        <v>8</v>
      </c>
      <c r="B49" s="19">
        <f>'zapisove listky_8'!I48</f>
        <v>6</v>
      </c>
      <c r="C49" s="24">
        <f>'zapisove listky_8'!I46</f>
        <v>2</v>
      </c>
      <c r="D49" s="24">
        <f>'zapisove listky_8'!J46</f>
        <v>4</v>
      </c>
      <c r="E49" s="24">
        <f>'zapisove listky_8'!I47</f>
        <v>4</v>
      </c>
      <c r="F49" s="24">
        <f>'zapisove listky_8'!I45</f>
        <v>0</v>
      </c>
      <c r="G49" s="24">
        <f>'zapisove listky_8'!J45</f>
        <v>6</v>
      </c>
      <c r="H49" s="24">
        <f>'zapisove listky_8'!J48</f>
        <v>0</v>
      </c>
      <c r="I49" s="25">
        <f>'zapisove listky_8'!J47</f>
        <v>2</v>
      </c>
      <c r="J49" s="136">
        <f>SUM('zapisove listky_8'!I49:J49)</f>
        <v>0</v>
      </c>
      <c r="K49" s="29">
        <f t="shared" si="1"/>
        <v>24</v>
      </c>
      <c r="L49"/>
      <c r="M49" s="180"/>
      <c r="N49" s="201"/>
      <c r="O49" s="190"/>
      <c r="P49" s="196"/>
      <c r="Q49" s="201"/>
      <c r="R49" s="190"/>
      <c r="S49" s="196"/>
      <c r="T49" s="201"/>
      <c r="U49" s="190"/>
      <c r="V49" s="196"/>
      <c r="W49" s="184"/>
      <c r="X49" s="185"/>
      <c r="Y49" s="186"/>
      <c r="Z49" s="188"/>
      <c r="AA49" s="190"/>
      <c r="AB49" s="192"/>
      <c r="AC49" s="188"/>
      <c r="AD49" s="190"/>
      <c r="AE49" s="192"/>
      <c r="AF49" s="188"/>
      <c r="AG49" s="190"/>
      <c r="AH49" s="192"/>
      <c r="AI49" s="188"/>
      <c r="AJ49" s="190"/>
      <c r="AK49" s="192"/>
    </row>
    <row r="50" spans="1:37" s="18" customFormat="1" ht="12.75" customHeight="1">
      <c r="A50" s="41">
        <v>9</v>
      </c>
      <c r="B50" s="19">
        <f>'zapisove listky_8'!I53</f>
        <v>4</v>
      </c>
      <c r="C50" s="24">
        <f>'zapisove listky_8'!I54</f>
        <v>6</v>
      </c>
      <c r="D50" s="24">
        <f>'zapisove listky_8'!I52</f>
        <v>0</v>
      </c>
      <c r="E50" s="24">
        <f>'zapisove listky_8'!I51</f>
        <v>2</v>
      </c>
      <c r="F50" s="24">
        <f>'zapisove listky_8'!J54</f>
        <v>0</v>
      </c>
      <c r="G50" s="24">
        <f>'zapisove listky_8'!J52</f>
        <v>6</v>
      </c>
      <c r="H50" s="24">
        <f>'zapisove listky_8'!J51</f>
        <v>4</v>
      </c>
      <c r="I50" s="25">
        <f>'zapisove listky_8'!J53</f>
        <v>2</v>
      </c>
      <c r="J50" s="136">
        <f>SUM('zapisove listky_8'!I55:J55)</f>
        <v>0</v>
      </c>
      <c r="K50" s="29">
        <f t="shared" si="1"/>
        <v>24</v>
      </c>
      <c r="L50"/>
      <c r="M50" s="180">
        <v>5</v>
      </c>
      <c r="N50" s="200">
        <f>SUM(F54:F57)</f>
        <v>12</v>
      </c>
      <c r="O50" s="189" t="s">
        <v>27</v>
      </c>
      <c r="P50" s="195">
        <f>SUM(B54:B57)</f>
        <v>12</v>
      </c>
      <c r="Q50" s="200">
        <f>SUM(F50:F53)</f>
        <v>7</v>
      </c>
      <c r="R50" s="189" t="s">
        <v>27</v>
      </c>
      <c r="S50" s="195">
        <f>SUM(C50:C53)</f>
        <v>17</v>
      </c>
      <c r="T50" s="200">
        <f>SUM(F66:F69)</f>
        <v>6</v>
      </c>
      <c r="U50" s="189" t="s">
        <v>27</v>
      </c>
      <c r="V50" s="195">
        <f>SUM(D66:D69)</f>
        <v>18</v>
      </c>
      <c r="W50" s="200">
        <f>SUM(F62:F65)</f>
        <v>12</v>
      </c>
      <c r="X50" s="189" t="s">
        <v>27</v>
      </c>
      <c r="Y50" s="202">
        <f>SUM(E62:E65)</f>
        <v>12</v>
      </c>
      <c r="Z50" s="204" t="s">
        <v>26</v>
      </c>
      <c r="AA50" s="205"/>
      <c r="AB50" s="206"/>
      <c r="AC50" s="210">
        <f>AB52</f>
        <v>15</v>
      </c>
      <c r="AD50" s="189" t="s">
        <v>27</v>
      </c>
      <c r="AE50" s="212">
        <f>Z52</f>
        <v>9</v>
      </c>
      <c r="AF50" s="193">
        <f>AB54</f>
        <v>14</v>
      </c>
      <c r="AG50" s="189" t="s">
        <v>27</v>
      </c>
      <c r="AH50" s="194">
        <f>Z54</f>
        <v>10</v>
      </c>
      <c r="AI50" s="193">
        <f>AB56</f>
        <v>15</v>
      </c>
      <c r="AJ50" s="189" t="s">
        <v>27</v>
      </c>
      <c r="AK50" s="194">
        <f>Z56</f>
        <v>9</v>
      </c>
    </row>
    <row r="51" spans="1:37" s="18" customFormat="1" ht="12.75" customHeight="1">
      <c r="A51" s="41">
        <v>10</v>
      </c>
      <c r="B51" s="145">
        <f>'zapisove listky_8'!I59</f>
        <v>6</v>
      </c>
      <c r="C51" s="146">
        <f>'zapisove listky_8'!I60</f>
        <v>2</v>
      </c>
      <c r="D51" s="146">
        <f>'zapisove listky_8'!I58</f>
        <v>2</v>
      </c>
      <c r="E51" s="146">
        <f>'zapisove listky_8'!I57</f>
        <v>2</v>
      </c>
      <c r="F51" s="146">
        <f>'zapisove listky_8'!J60</f>
        <v>4</v>
      </c>
      <c r="G51" s="146">
        <f>'zapisove listky_8'!J58</f>
        <v>4</v>
      </c>
      <c r="H51" s="146">
        <f>'zapisove listky_8'!J57</f>
        <v>4</v>
      </c>
      <c r="I51" s="147">
        <f>'zapisove listky_8'!J59</f>
        <v>0</v>
      </c>
      <c r="J51" s="136">
        <f>SUM('zapisove listky_8'!I61:J61)</f>
        <v>0</v>
      </c>
      <c r="K51" s="148">
        <f>SUM(B51:I51)</f>
        <v>24</v>
      </c>
      <c r="L51"/>
      <c r="M51" s="180"/>
      <c r="N51" s="201"/>
      <c r="O51" s="190"/>
      <c r="P51" s="196"/>
      <c r="Q51" s="201"/>
      <c r="R51" s="190"/>
      <c r="S51" s="196"/>
      <c r="T51" s="201"/>
      <c r="U51" s="190"/>
      <c r="V51" s="196"/>
      <c r="W51" s="201"/>
      <c r="X51" s="190"/>
      <c r="Y51" s="203"/>
      <c r="Z51" s="207"/>
      <c r="AA51" s="208"/>
      <c r="AB51" s="209"/>
      <c r="AC51" s="211"/>
      <c r="AD51" s="190"/>
      <c r="AE51" s="213"/>
      <c r="AF51" s="188"/>
      <c r="AG51" s="190"/>
      <c r="AH51" s="192"/>
      <c r="AI51" s="188"/>
      <c r="AJ51" s="190"/>
      <c r="AK51" s="192"/>
    </row>
    <row r="52" spans="1:37" s="18" customFormat="1" ht="12.75" customHeight="1">
      <c r="A52" s="41">
        <v>11</v>
      </c>
      <c r="B52" s="19">
        <f>'zapisove listky_8'!I65</f>
        <v>3</v>
      </c>
      <c r="C52" s="24">
        <f>'zapisove listky_8'!I66</f>
        <v>6</v>
      </c>
      <c r="D52" s="24">
        <f>'zapisove listky_8'!I64</f>
        <v>3</v>
      </c>
      <c r="E52" s="24">
        <f>'zapisove listky_8'!I63</f>
        <v>0</v>
      </c>
      <c r="F52" s="24">
        <f>'zapisove listky_8'!J66</f>
        <v>0</v>
      </c>
      <c r="G52" s="24">
        <f>'zapisove listky_8'!J64</f>
        <v>3</v>
      </c>
      <c r="H52" s="24">
        <f>'zapisove listky_8'!J63</f>
        <v>6</v>
      </c>
      <c r="I52" s="25">
        <f>'zapisove listky_8'!J65</f>
        <v>3</v>
      </c>
      <c r="J52" s="136">
        <f>SUM('zapisove listky_8'!I67:J67)</f>
        <v>0</v>
      </c>
      <c r="K52" s="29">
        <f t="shared" si="1"/>
        <v>24</v>
      </c>
      <c r="L52"/>
      <c r="M52" s="180">
        <v>6</v>
      </c>
      <c r="N52" s="200">
        <f>SUM(G58:G61)</f>
        <v>16</v>
      </c>
      <c r="O52" s="189" t="s">
        <v>27</v>
      </c>
      <c r="P52" s="195">
        <f>SUM(B58:B61)</f>
        <v>8</v>
      </c>
      <c r="Q52" s="200">
        <f>SUM(C66:C69)</f>
        <v>6</v>
      </c>
      <c r="R52" s="189" t="s">
        <v>27</v>
      </c>
      <c r="S52" s="195">
        <f>SUM(G66:G69)</f>
        <v>18</v>
      </c>
      <c r="T52" s="200">
        <f>SUM(G50:G53)</f>
        <v>13</v>
      </c>
      <c r="U52" s="189" t="s">
        <v>27</v>
      </c>
      <c r="V52" s="195">
        <f>SUM(D50:D53)</f>
        <v>11</v>
      </c>
      <c r="W52" s="200">
        <f>SUM(G42:G45)</f>
        <v>17</v>
      </c>
      <c r="X52" s="189" t="s">
        <v>27</v>
      </c>
      <c r="Y52" s="202">
        <f>SUM(E42:E45)</f>
        <v>7</v>
      </c>
      <c r="Z52" s="214">
        <f>SUM(G46:G49)</f>
        <v>9</v>
      </c>
      <c r="AA52" s="189" t="s">
        <v>27</v>
      </c>
      <c r="AB52" s="202">
        <f>SUM(F46:F49)</f>
        <v>15</v>
      </c>
      <c r="AC52" s="204" t="s">
        <v>26</v>
      </c>
      <c r="AD52" s="205"/>
      <c r="AE52" s="206"/>
      <c r="AF52" s="193">
        <f>AE54</f>
        <v>15</v>
      </c>
      <c r="AG52" s="189" t="s">
        <v>27</v>
      </c>
      <c r="AH52" s="194">
        <f>AC54</f>
        <v>9</v>
      </c>
      <c r="AI52" s="193">
        <f>AE56</f>
        <v>9</v>
      </c>
      <c r="AJ52" s="189" t="s">
        <v>27</v>
      </c>
      <c r="AK52" s="194">
        <f>AC56</f>
        <v>15</v>
      </c>
    </row>
    <row r="53" spans="1:37" s="18" customFormat="1" ht="12.75" customHeight="1">
      <c r="A53" s="41">
        <v>12</v>
      </c>
      <c r="B53" s="19">
        <f>'zapisove listky_8'!I71</f>
        <v>0</v>
      </c>
      <c r="C53" s="24">
        <f>'zapisove listky_8'!I72</f>
        <v>3</v>
      </c>
      <c r="D53" s="24">
        <f>'zapisove listky_8'!I70</f>
        <v>6</v>
      </c>
      <c r="E53" s="24">
        <f>'zapisove listky_8'!I69</f>
        <v>3</v>
      </c>
      <c r="F53" s="24">
        <f>'zapisove listky_8'!J72</f>
        <v>3</v>
      </c>
      <c r="G53" s="24">
        <f>'zapisove listky_8'!J70</f>
        <v>0</v>
      </c>
      <c r="H53" s="24">
        <f>'zapisove listky_8'!J69</f>
        <v>3</v>
      </c>
      <c r="I53" s="25">
        <f>'zapisove listky_8'!J71</f>
        <v>6</v>
      </c>
      <c r="J53" s="136">
        <f>SUM('zapisove listky_8'!I73:J73)</f>
        <v>0</v>
      </c>
      <c r="K53" s="29">
        <f t="shared" si="1"/>
        <v>24</v>
      </c>
      <c r="L53"/>
      <c r="M53" s="180"/>
      <c r="N53" s="201"/>
      <c r="O53" s="190"/>
      <c r="P53" s="196"/>
      <c r="Q53" s="201"/>
      <c r="R53" s="190"/>
      <c r="S53" s="196"/>
      <c r="T53" s="201"/>
      <c r="U53" s="190"/>
      <c r="V53" s="196"/>
      <c r="W53" s="201"/>
      <c r="X53" s="190"/>
      <c r="Y53" s="203"/>
      <c r="Z53" s="215"/>
      <c r="AA53" s="190"/>
      <c r="AB53" s="203"/>
      <c r="AC53" s="207"/>
      <c r="AD53" s="208"/>
      <c r="AE53" s="209"/>
      <c r="AF53" s="188"/>
      <c r="AG53" s="190"/>
      <c r="AH53" s="192"/>
      <c r="AI53" s="188"/>
      <c r="AJ53" s="190"/>
      <c r="AK53" s="192"/>
    </row>
    <row r="54" spans="1:37" s="18" customFormat="1" ht="12.75" customHeight="1">
      <c r="A54" s="41">
        <v>13</v>
      </c>
      <c r="B54" s="19">
        <f>'zapisove listky_8'!I76</f>
        <v>3</v>
      </c>
      <c r="C54" s="24">
        <f>'zapisove listky_8'!I78</f>
        <v>0</v>
      </c>
      <c r="D54" s="24">
        <f>'zapisove listky_8'!I75</f>
        <v>3</v>
      </c>
      <c r="E54" s="24">
        <f>'zapisove listky_8'!J75</f>
        <v>3</v>
      </c>
      <c r="F54" s="24">
        <f>'zapisove listky_8'!J76</f>
        <v>3</v>
      </c>
      <c r="G54" s="24">
        <f>'zapisove listky_8'!I77</f>
        <v>6</v>
      </c>
      <c r="H54" s="24">
        <f>'zapisove listky_8'!J77</f>
        <v>0</v>
      </c>
      <c r="I54" s="25">
        <f>'zapisove listky_8'!J78</f>
        <v>6</v>
      </c>
      <c r="J54" s="136">
        <f>SUM('zapisove listky_8'!I79:J79)</f>
        <v>0</v>
      </c>
      <c r="K54" s="29">
        <f t="shared" si="1"/>
        <v>24</v>
      </c>
      <c r="L54"/>
      <c r="M54" s="180">
        <v>7</v>
      </c>
      <c r="N54" s="200">
        <f>SUM(H46:H49)</f>
        <v>7</v>
      </c>
      <c r="O54" s="189" t="s">
        <v>27</v>
      </c>
      <c r="P54" s="195">
        <f>SUM(B46:B49)</f>
        <v>17</v>
      </c>
      <c r="Q54" s="200">
        <f>SUM(H62:H65)</f>
        <v>9</v>
      </c>
      <c r="R54" s="189" t="s">
        <v>27</v>
      </c>
      <c r="S54" s="195">
        <f>SUM(C62:C65)</f>
        <v>15</v>
      </c>
      <c r="T54" s="200">
        <f>SUM(H42:H45)</f>
        <v>12</v>
      </c>
      <c r="U54" s="189" t="s">
        <v>27</v>
      </c>
      <c r="V54" s="195">
        <f>SUM(D42:D45)</f>
        <v>12</v>
      </c>
      <c r="W54" s="200">
        <f>SUM(H50:H53)</f>
        <v>17</v>
      </c>
      <c r="X54" s="189" t="s">
        <v>27</v>
      </c>
      <c r="Y54" s="202">
        <f>SUM(E50:E53)</f>
        <v>7</v>
      </c>
      <c r="Z54" s="214">
        <f>SUM(H58:H61)</f>
        <v>10</v>
      </c>
      <c r="AA54" s="189" t="s">
        <v>27</v>
      </c>
      <c r="AB54" s="202">
        <f>SUM(F58:F61)</f>
        <v>14</v>
      </c>
      <c r="AC54" s="214">
        <f>SUM(H54:H57)</f>
        <v>9</v>
      </c>
      <c r="AD54" s="189" t="s">
        <v>27</v>
      </c>
      <c r="AE54" s="202">
        <f>SUM(G54:G57)</f>
        <v>15</v>
      </c>
      <c r="AF54" s="204" t="s">
        <v>26</v>
      </c>
      <c r="AG54" s="205"/>
      <c r="AH54" s="206"/>
      <c r="AI54" s="193">
        <f>AH56</f>
        <v>10</v>
      </c>
      <c r="AJ54" s="189" t="s">
        <v>27</v>
      </c>
      <c r="AK54" s="194">
        <f>AF56</f>
        <v>14</v>
      </c>
    </row>
    <row r="55" spans="1:37" s="18" customFormat="1" ht="12.75" customHeight="1">
      <c r="A55" s="41">
        <v>14</v>
      </c>
      <c r="B55" s="19">
        <f>'zapisove listky_8'!I82</f>
        <v>3</v>
      </c>
      <c r="C55" s="24">
        <f>'zapisove listky_8'!I84</f>
        <v>0</v>
      </c>
      <c r="D55" s="24">
        <f>'zapisove listky_8'!I81</f>
        <v>6</v>
      </c>
      <c r="E55" s="24">
        <f>'zapisove listky_8'!J81</f>
        <v>0</v>
      </c>
      <c r="F55" s="24">
        <f>'zapisove listky_8'!J82</f>
        <v>3</v>
      </c>
      <c r="G55" s="24">
        <f>'zapisove listky_8'!I83</f>
        <v>3</v>
      </c>
      <c r="H55" s="24">
        <f>'zapisove listky_8'!J83</f>
        <v>3</v>
      </c>
      <c r="I55" s="25">
        <f>'zapisove listky_8'!J84</f>
        <v>6</v>
      </c>
      <c r="J55" s="136">
        <f>SUM('zapisove listky_8'!I85:J85)</f>
        <v>0</v>
      </c>
      <c r="K55" s="29">
        <f t="shared" si="1"/>
        <v>24</v>
      </c>
      <c r="L55"/>
      <c r="M55" s="180"/>
      <c r="N55" s="201"/>
      <c r="O55" s="190"/>
      <c r="P55" s="196"/>
      <c r="Q55" s="201"/>
      <c r="R55" s="190"/>
      <c r="S55" s="196"/>
      <c r="T55" s="201"/>
      <c r="U55" s="190"/>
      <c r="V55" s="196"/>
      <c r="W55" s="201"/>
      <c r="X55" s="190"/>
      <c r="Y55" s="203"/>
      <c r="Z55" s="215"/>
      <c r="AA55" s="190"/>
      <c r="AB55" s="203"/>
      <c r="AC55" s="215"/>
      <c r="AD55" s="190"/>
      <c r="AE55" s="203"/>
      <c r="AF55" s="207"/>
      <c r="AG55" s="208"/>
      <c r="AH55" s="209"/>
      <c r="AI55" s="188"/>
      <c r="AJ55" s="190"/>
      <c r="AK55" s="192"/>
    </row>
    <row r="56" spans="1:37" s="18" customFormat="1" ht="12.75" customHeight="1">
      <c r="A56" s="41">
        <v>15</v>
      </c>
      <c r="B56" s="19">
        <f>'zapisove listky_8'!T4</f>
        <v>6</v>
      </c>
      <c r="C56" s="24">
        <f>'zapisove listky_8'!T6</f>
        <v>0</v>
      </c>
      <c r="D56" s="24">
        <f>'zapisove listky_8'!T3</f>
        <v>3</v>
      </c>
      <c r="E56" s="24">
        <f>'zapisove listky_8'!U3</f>
        <v>3</v>
      </c>
      <c r="F56" s="24">
        <f>'zapisove listky_8'!U4</f>
        <v>0</v>
      </c>
      <c r="G56" s="24">
        <f>'zapisove listky_8'!T5</f>
        <v>3</v>
      </c>
      <c r="H56" s="24">
        <f>'zapisove listky_8'!U5</f>
        <v>3</v>
      </c>
      <c r="I56" s="25">
        <f>'zapisove listky_8'!U6</f>
        <v>6</v>
      </c>
      <c r="J56" s="136">
        <f>SUM('zapisove listky_8'!T7:U7)</f>
        <v>0</v>
      </c>
      <c r="K56" s="29">
        <f t="shared" si="1"/>
        <v>24</v>
      </c>
      <c r="L56"/>
      <c r="M56" s="180">
        <v>8</v>
      </c>
      <c r="N56" s="200">
        <f>SUM(I50:I53)</f>
        <v>11</v>
      </c>
      <c r="O56" s="189" t="s">
        <v>27</v>
      </c>
      <c r="P56" s="195">
        <f>SUM(B50:B53)</f>
        <v>13</v>
      </c>
      <c r="Q56" s="200">
        <f>SUM(I54:I57)</f>
        <v>21</v>
      </c>
      <c r="R56" s="189" t="s">
        <v>27</v>
      </c>
      <c r="S56" s="195">
        <f>SUM(C54:C57)</f>
        <v>3</v>
      </c>
      <c r="T56" s="200">
        <f>SUM(I58:I61)</f>
        <v>15</v>
      </c>
      <c r="U56" s="189" t="s">
        <v>27</v>
      </c>
      <c r="V56" s="195">
        <f>SUM(D58:D61)</f>
        <v>9</v>
      </c>
      <c r="W56" s="200">
        <f>SUM(I46:I49)</f>
        <v>14</v>
      </c>
      <c r="X56" s="189" t="s">
        <v>27</v>
      </c>
      <c r="Y56" s="202">
        <f>SUM(E46:E49)</f>
        <v>10</v>
      </c>
      <c r="Z56" s="214">
        <f>SUM(I42:I45)</f>
        <v>9</v>
      </c>
      <c r="AA56" s="189" t="s">
        <v>27</v>
      </c>
      <c r="AB56" s="202">
        <f>SUM(F42:F45)</f>
        <v>15</v>
      </c>
      <c r="AC56" s="214">
        <f>SUM(I62:I65)</f>
        <v>15</v>
      </c>
      <c r="AD56" s="189" t="s">
        <v>27</v>
      </c>
      <c r="AE56" s="202">
        <f>SUM(G62:G65)</f>
        <v>9</v>
      </c>
      <c r="AF56" s="200">
        <f>SUM(I66:I69)</f>
        <v>14</v>
      </c>
      <c r="AG56" s="189" t="s">
        <v>27</v>
      </c>
      <c r="AH56" s="195">
        <f>SUM(H66:H69)</f>
        <v>10</v>
      </c>
      <c r="AI56" s="204" t="s">
        <v>26</v>
      </c>
      <c r="AJ56" s="205"/>
      <c r="AK56" s="206"/>
    </row>
    <row r="57" spans="1:37" s="18" customFormat="1" ht="12.75" customHeight="1">
      <c r="A57" s="41">
        <v>16</v>
      </c>
      <c r="B57" s="19">
        <f>'zapisove listky_8'!T10</f>
        <v>0</v>
      </c>
      <c r="C57" s="24">
        <f>'zapisove listky_8'!T12</f>
        <v>3</v>
      </c>
      <c r="D57" s="24">
        <f>'zapisove listky_8'!T9</f>
        <v>6</v>
      </c>
      <c r="E57" s="24">
        <f>'zapisove listky_8'!U9</f>
        <v>0</v>
      </c>
      <c r="F57" s="24">
        <f>'zapisove listky_8'!U10</f>
        <v>6</v>
      </c>
      <c r="G57" s="24">
        <f>'zapisove listky_8'!T11</f>
        <v>3</v>
      </c>
      <c r="H57" s="24">
        <f>'zapisove listky_8'!U11</f>
        <v>3</v>
      </c>
      <c r="I57" s="25">
        <f>'zapisove listky_8'!U12</f>
        <v>3</v>
      </c>
      <c r="J57" s="136">
        <f>SUM('zapisove listky_8'!T13:U13)</f>
        <v>0</v>
      </c>
      <c r="K57" s="29">
        <f t="shared" si="1"/>
        <v>24</v>
      </c>
      <c r="L57"/>
      <c r="M57" s="180"/>
      <c r="N57" s="201"/>
      <c r="O57" s="190"/>
      <c r="P57" s="196"/>
      <c r="Q57" s="201"/>
      <c r="R57" s="190"/>
      <c r="S57" s="196"/>
      <c r="T57" s="201"/>
      <c r="U57" s="190"/>
      <c r="V57" s="196"/>
      <c r="W57" s="201"/>
      <c r="X57" s="190"/>
      <c r="Y57" s="203"/>
      <c r="Z57" s="215"/>
      <c r="AA57" s="190"/>
      <c r="AB57" s="203"/>
      <c r="AC57" s="215"/>
      <c r="AD57" s="190"/>
      <c r="AE57" s="203"/>
      <c r="AF57" s="201"/>
      <c r="AG57" s="190"/>
      <c r="AH57" s="196"/>
      <c r="AI57" s="207"/>
      <c r="AJ57" s="208"/>
      <c r="AK57" s="209"/>
    </row>
    <row r="58" spans="1:37" s="18" customFormat="1" ht="12.75" customHeight="1">
      <c r="A58" s="41">
        <v>17</v>
      </c>
      <c r="B58" s="19">
        <f>'zapisove listky_8'!U15</f>
        <v>0</v>
      </c>
      <c r="C58" s="24">
        <f>'zapisove listky_8'!T16</f>
        <v>4</v>
      </c>
      <c r="D58" s="24">
        <f>'zapisove listky_8'!T18</f>
        <v>0</v>
      </c>
      <c r="E58" s="24">
        <f>'zapisove listky_8'!U16</f>
        <v>2</v>
      </c>
      <c r="F58" s="24">
        <f>'zapisove listky_8'!U17</f>
        <v>4</v>
      </c>
      <c r="G58" s="24">
        <f>'zapisove listky_8'!T15</f>
        <v>6</v>
      </c>
      <c r="H58" s="24">
        <f>'zapisove listky_8'!T17</f>
        <v>2</v>
      </c>
      <c r="I58" s="25">
        <f>'zapisove listky_8'!U18</f>
        <v>6</v>
      </c>
      <c r="J58" s="136">
        <f>SUM('zapisove listky_8'!T19:U19)</f>
        <v>0</v>
      </c>
      <c r="K58" s="29">
        <f t="shared" si="1"/>
        <v>24</v>
      </c>
      <c r="L58"/>
      <c r="N58" s="18" t="str">
        <f>TEXT(N42,"00")</f>
        <v>X</v>
      </c>
      <c r="O58" s="18" t="s">
        <v>27</v>
      </c>
      <c r="P58" s="18" t="str">
        <f>TEXT(P42,"00")</f>
        <v>00</v>
      </c>
      <c r="Q58" s="18" t="str">
        <f>TEXT(Q42,"00")</f>
        <v>14</v>
      </c>
      <c r="R58" s="18" t="s">
        <v>27</v>
      </c>
      <c r="S58" s="18" t="str">
        <f>TEXT(S42,"00")</f>
        <v>10</v>
      </c>
      <c r="T58" s="18" t="str">
        <f>TEXT(T42,"00")</f>
        <v>06</v>
      </c>
      <c r="U58" s="18" t="s">
        <v>27</v>
      </c>
      <c r="V58" s="18" t="str">
        <f>TEXT(V42,"00")</f>
        <v>18</v>
      </c>
      <c r="W58" s="18" t="str">
        <f>TEXT(W42,"00")</f>
        <v>10</v>
      </c>
      <c r="X58" s="18" t="s">
        <v>27</v>
      </c>
      <c r="Y58" s="18" t="str">
        <f>TEXT(Y42,"00")</f>
        <v>14</v>
      </c>
      <c r="Z58" s="18" t="str">
        <f>TEXT(Z42,"00")</f>
        <v>12</v>
      </c>
      <c r="AA58" s="18" t="s">
        <v>27</v>
      </c>
      <c r="AB58" s="18" t="str">
        <f>TEXT(AB42,"00")</f>
        <v>12</v>
      </c>
      <c r="AC58" s="18" t="str">
        <f>TEXT(AC42,"00")</f>
        <v>08</v>
      </c>
      <c r="AD58" s="18" t="s">
        <v>27</v>
      </c>
      <c r="AE58" s="18" t="str">
        <f>TEXT(AE42,"00")</f>
        <v>16</v>
      </c>
      <c r="AF58" s="18" t="str">
        <f>TEXT(AF42,"00")</f>
        <v>17</v>
      </c>
      <c r="AG58" s="18" t="s">
        <v>27</v>
      </c>
      <c r="AH58" s="18" t="str">
        <f>TEXT(AH42,"00")</f>
        <v>07</v>
      </c>
      <c r="AI58" s="18" t="str">
        <f>TEXT(AI42,"00")</f>
        <v>13</v>
      </c>
      <c r="AJ58" s="18" t="s">
        <v>27</v>
      </c>
      <c r="AK58" s="18" t="str">
        <f>TEXT(AK42,"00")</f>
        <v>11</v>
      </c>
    </row>
    <row r="59" spans="1:37" s="18" customFormat="1" ht="12.75">
      <c r="A59" s="41">
        <v>18</v>
      </c>
      <c r="B59" s="19">
        <f>'zapisove listky_8'!U21</f>
        <v>6</v>
      </c>
      <c r="C59" s="24">
        <f>'zapisove listky_8'!T22</f>
        <v>2</v>
      </c>
      <c r="D59" s="24">
        <f>'zapisove listky_8'!T24</f>
        <v>6</v>
      </c>
      <c r="E59" s="24">
        <f>'zapisove listky_8'!U22</f>
        <v>4</v>
      </c>
      <c r="F59" s="24">
        <f>'zapisove listky_8'!U23</f>
        <v>2</v>
      </c>
      <c r="G59" s="24">
        <f>'zapisove listky_8'!T21</f>
        <v>0</v>
      </c>
      <c r="H59" s="24">
        <f>'zapisove listky_8'!T23</f>
        <v>4</v>
      </c>
      <c r="I59" s="25">
        <f>'zapisove listky_8'!U24</f>
        <v>0</v>
      </c>
      <c r="J59" s="136">
        <f>SUM('zapisove listky_8'!T25:U25)</f>
        <v>0</v>
      </c>
      <c r="K59" s="29">
        <f t="shared" si="1"/>
        <v>24</v>
      </c>
      <c r="L59"/>
      <c r="N59" s="18" t="str">
        <f>TEXT(N44,"00")</f>
        <v>10</v>
      </c>
      <c r="O59" s="18" t="s">
        <v>27</v>
      </c>
      <c r="P59" s="18" t="str">
        <f>TEXT(P44,"00")</f>
        <v>14</v>
      </c>
      <c r="Q59" s="18" t="str">
        <f>TEXT(Q44,"00")</f>
        <v>X</v>
      </c>
      <c r="R59" s="18" t="s">
        <v>27</v>
      </c>
      <c r="S59" s="18" t="str">
        <f>TEXT(S44,"00")</f>
        <v>00</v>
      </c>
      <c r="T59" s="18" t="str">
        <f>TEXT(T44,"00")</f>
        <v>06</v>
      </c>
      <c r="U59" s="18" t="s">
        <v>27</v>
      </c>
      <c r="V59" s="18" t="str">
        <f>TEXT(V44,"00")</f>
        <v>18</v>
      </c>
      <c r="W59" s="18" t="str">
        <f>TEXT(W44,"00")</f>
        <v>13</v>
      </c>
      <c r="X59" s="18" t="s">
        <v>27</v>
      </c>
      <c r="Y59" s="18" t="str">
        <f>TEXT(Y44,"00")</f>
        <v>11</v>
      </c>
      <c r="Z59" s="18" t="str">
        <f>TEXT(Z44,"00")</f>
        <v>17</v>
      </c>
      <c r="AA59" s="18" t="s">
        <v>27</v>
      </c>
      <c r="AB59" s="18" t="str">
        <f>TEXT(AB44,"00")</f>
        <v>07</v>
      </c>
      <c r="AC59" s="18" t="str">
        <f>TEXT(AC44,"00")</f>
        <v>18</v>
      </c>
      <c r="AD59" s="18" t="s">
        <v>27</v>
      </c>
      <c r="AE59" s="18" t="str">
        <f>TEXT(AE44,"00")</f>
        <v>06</v>
      </c>
      <c r="AF59" s="18" t="str">
        <f>TEXT(AF44,"00")</f>
        <v>15</v>
      </c>
      <c r="AG59" s="18" t="s">
        <v>27</v>
      </c>
      <c r="AH59" s="18" t="str">
        <f>TEXT(AH44,"00")</f>
        <v>09</v>
      </c>
      <c r="AI59" s="18" t="str">
        <f>TEXT(AI44,"00")</f>
        <v>03</v>
      </c>
      <c r="AJ59" s="18" t="s">
        <v>27</v>
      </c>
      <c r="AK59" s="18" t="str">
        <f>TEXT(AK44,"00")</f>
        <v>21</v>
      </c>
    </row>
    <row r="60" spans="1:37" s="18" customFormat="1" ht="12.75">
      <c r="A60" s="41">
        <v>19</v>
      </c>
      <c r="B60" s="19">
        <f>'zapisove listky_8'!U27</f>
        <v>2</v>
      </c>
      <c r="C60" s="24">
        <f>'zapisove listky_8'!T28</f>
        <v>6</v>
      </c>
      <c r="D60" s="24">
        <f>'zapisove listky_8'!T30</f>
        <v>2</v>
      </c>
      <c r="E60" s="24">
        <f>'zapisove listky_8'!U28</f>
        <v>0</v>
      </c>
      <c r="F60" s="24">
        <f>'zapisove listky_8'!U29</f>
        <v>6</v>
      </c>
      <c r="G60" s="24">
        <f>'zapisove listky_8'!T27</f>
        <v>4</v>
      </c>
      <c r="H60" s="24">
        <f>'zapisove listky_8'!T29</f>
        <v>0</v>
      </c>
      <c r="I60" s="25">
        <f>'zapisove listky_8'!U30</f>
        <v>4</v>
      </c>
      <c r="J60" s="136">
        <f>SUM('zapisove listky_8'!T31:U31)</f>
        <v>0</v>
      </c>
      <c r="K60" s="29">
        <f t="shared" si="1"/>
        <v>24</v>
      </c>
      <c r="L60"/>
      <c r="N60" s="18" t="str">
        <f>TEXT(N46,"00")</f>
        <v>18</v>
      </c>
      <c r="O60" s="18" t="s">
        <v>27</v>
      </c>
      <c r="P60" s="18" t="str">
        <f>TEXT(P46,"00")</f>
        <v>06</v>
      </c>
      <c r="Q60" s="18" t="str">
        <f>TEXT(Q46,"00")</f>
        <v>18</v>
      </c>
      <c r="R60" s="18" t="s">
        <v>27</v>
      </c>
      <c r="S60" s="18" t="str">
        <f>TEXT(S46,"00")</f>
        <v>06</v>
      </c>
      <c r="T60" s="18" t="str">
        <f>TEXT(T46,"00")</f>
        <v>X</v>
      </c>
      <c r="U60" s="18" t="s">
        <v>27</v>
      </c>
      <c r="V60" s="18" t="str">
        <f>TEXT(V46,"00")</f>
        <v>00</v>
      </c>
      <c r="W60" s="18" t="str">
        <f>TEXT(W46,"00")</f>
        <v>18</v>
      </c>
      <c r="X60" s="18" t="s">
        <v>27</v>
      </c>
      <c r="Y60" s="18" t="str">
        <f>TEXT(Y46,"00")</f>
        <v>06</v>
      </c>
      <c r="Z60" s="18" t="str">
        <f>TEXT(Z46,"00")</f>
        <v>18</v>
      </c>
      <c r="AA60" s="18" t="s">
        <v>27</v>
      </c>
      <c r="AB60" s="18" t="str">
        <f>TEXT(AB46,"00")</f>
        <v>06</v>
      </c>
      <c r="AC60" s="18" t="str">
        <f>TEXT(AC46,"00")</f>
        <v>11</v>
      </c>
      <c r="AD60" s="18" t="s">
        <v>27</v>
      </c>
      <c r="AE60" s="18" t="str">
        <f>TEXT(AE46,"00")</f>
        <v>13</v>
      </c>
      <c r="AF60" s="18" t="str">
        <f>TEXT(AF46,"00")</f>
        <v>12</v>
      </c>
      <c r="AG60" s="18" t="s">
        <v>27</v>
      </c>
      <c r="AH60" s="18" t="str">
        <f>TEXT(AH46,"00")</f>
        <v>12</v>
      </c>
      <c r="AI60" s="18" t="str">
        <f>TEXT(AI46,"00")</f>
        <v>09</v>
      </c>
      <c r="AJ60" s="18" t="s">
        <v>27</v>
      </c>
      <c r="AK60" s="18" t="str">
        <f>TEXT(AK46,"00")</f>
        <v>15</v>
      </c>
    </row>
    <row r="61" spans="1:37" s="18" customFormat="1" ht="12.75">
      <c r="A61" s="41">
        <v>20</v>
      </c>
      <c r="B61" s="19">
        <f>'zapisove listky_8'!U33</f>
        <v>0</v>
      </c>
      <c r="C61" s="24">
        <f>'zapisove listky_8'!T34</f>
        <v>1</v>
      </c>
      <c r="D61" s="24">
        <f>'zapisove listky_8'!T36</f>
        <v>1</v>
      </c>
      <c r="E61" s="24">
        <f>'zapisove listky_8'!U34</f>
        <v>5</v>
      </c>
      <c r="F61" s="24">
        <f>'zapisove listky_8'!U35</f>
        <v>2</v>
      </c>
      <c r="G61" s="24">
        <f>'zapisove listky_8'!T33</f>
        <v>6</v>
      </c>
      <c r="H61" s="24">
        <f>'zapisove listky_8'!T35</f>
        <v>4</v>
      </c>
      <c r="I61" s="25">
        <f>'zapisove listky_8'!U36</f>
        <v>5</v>
      </c>
      <c r="J61" s="136">
        <f>SUM('zapisove listky_8'!T37:U37)</f>
        <v>0</v>
      </c>
      <c r="K61" s="29">
        <f t="shared" si="1"/>
        <v>24</v>
      </c>
      <c r="L61"/>
      <c r="N61" s="18" t="str">
        <f>TEXT(N48,"00")</f>
        <v>14</v>
      </c>
      <c r="O61" s="18" t="s">
        <v>27</v>
      </c>
      <c r="P61" s="18" t="str">
        <f>TEXT(P48,"00")</f>
        <v>10</v>
      </c>
      <c r="Q61" s="18" t="str">
        <f>TEXT(Q48,"00")</f>
        <v>11</v>
      </c>
      <c r="R61" s="18" t="s">
        <v>27</v>
      </c>
      <c r="S61" s="18" t="str">
        <f>TEXT(S48,"00")</f>
        <v>13</v>
      </c>
      <c r="T61" s="18" t="str">
        <f>TEXT(T48,"00")</f>
        <v>06</v>
      </c>
      <c r="U61" s="18" t="s">
        <v>27</v>
      </c>
      <c r="V61" s="18" t="str">
        <f>TEXT(V48,"00")</f>
        <v>18</v>
      </c>
      <c r="W61" s="18" t="str">
        <f>TEXT(W48,"00")</f>
        <v>X</v>
      </c>
      <c r="X61" s="18" t="s">
        <v>27</v>
      </c>
      <c r="Y61" s="18" t="str">
        <f>TEXT(Y48,"00")</f>
        <v>00</v>
      </c>
      <c r="Z61" s="18" t="str">
        <f>TEXT(Z48,"00")</f>
        <v>12</v>
      </c>
      <c r="AA61" s="18" t="s">
        <v>27</v>
      </c>
      <c r="AB61" s="18" t="str">
        <f>TEXT(AB48,"00")</f>
        <v>12</v>
      </c>
      <c r="AC61" s="18" t="str">
        <f>TEXT(AC48,"00")</f>
        <v>07</v>
      </c>
      <c r="AD61" s="18" t="s">
        <v>27</v>
      </c>
      <c r="AE61" s="18" t="str">
        <f>TEXT(AE48,"00")</f>
        <v>17</v>
      </c>
      <c r="AF61" s="18" t="str">
        <f>TEXT(AF48,"00")</f>
        <v>07</v>
      </c>
      <c r="AG61" s="18" t="s">
        <v>27</v>
      </c>
      <c r="AH61" s="18" t="str">
        <f>TEXT(AH48,"00")</f>
        <v>17</v>
      </c>
      <c r="AI61" s="18" t="str">
        <f>TEXT(AI48,"00")</f>
        <v>10</v>
      </c>
      <c r="AJ61" s="18" t="s">
        <v>27</v>
      </c>
      <c r="AK61" s="18" t="str">
        <f>TEXT(AK48,"00")</f>
        <v>14</v>
      </c>
    </row>
    <row r="62" spans="1:37" s="18" customFormat="1" ht="12.75">
      <c r="A62" s="41">
        <v>21</v>
      </c>
      <c r="B62" s="19">
        <f>'zapisove listky_8'!U40</f>
        <v>1</v>
      </c>
      <c r="C62" s="24">
        <f>'zapisove listky_8'!U39</f>
        <v>6</v>
      </c>
      <c r="D62" s="24">
        <f>'zapisove listky_8'!T40</f>
        <v>5</v>
      </c>
      <c r="E62" s="24">
        <f>'zapisove listky_8'!U41</f>
        <v>1</v>
      </c>
      <c r="F62" s="24">
        <f>'zapisove listky_8'!T41</f>
        <v>5</v>
      </c>
      <c r="G62" s="24">
        <f>'zapisove listky_8'!T42</f>
        <v>2</v>
      </c>
      <c r="H62" s="24">
        <f>'zapisove listky_8'!T39</f>
        <v>0</v>
      </c>
      <c r="I62" s="25">
        <f>'zapisove listky_8'!U42</f>
        <v>4</v>
      </c>
      <c r="J62" s="136">
        <f>SUM('zapisove listky_8'!T43:U43)</f>
        <v>0</v>
      </c>
      <c r="K62" s="29">
        <f t="shared" si="1"/>
        <v>24</v>
      </c>
      <c r="L62"/>
      <c r="N62" s="18" t="str">
        <f>TEXT(N50,"00")</f>
        <v>12</v>
      </c>
      <c r="O62" s="18" t="s">
        <v>27</v>
      </c>
      <c r="P62" s="18" t="str">
        <f>TEXT(P50,"00")</f>
        <v>12</v>
      </c>
      <c r="Q62" s="18" t="str">
        <f>TEXT(Q50,"00")</f>
        <v>07</v>
      </c>
      <c r="R62" s="18" t="s">
        <v>27</v>
      </c>
      <c r="S62" s="18" t="str">
        <f>TEXT(S50,"00")</f>
        <v>17</v>
      </c>
      <c r="T62" s="18" t="str">
        <f>TEXT(T50,"00")</f>
        <v>06</v>
      </c>
      <c r="U62" s="18" t="s">
        <v>27</v>
      </c>
      <c r="V62" s="18" t="str">
        <f>TEXT(V50,"00")</f>
        <v>18</v>
      </c>
      <c r="W62" s="18" t="str">
        <f>TEXT(W50,"00")</f>
        <v>12</v>
      </c>
      <c r="X62" s="18" t="s">
        <v>27</v>
      </c>
      <c r="Y62" s="18" t="str">
        <f>TEXT(Y50,"00")</f>
        <v>12</v>
      </c>
      <c r="Z62" s="18" t="str">
        <f>TEXT(Z50,"00")</f>
        <v>X</v>
      </c>
      <c r="AA62" s="18" t="s">
        <v>27</v>
      </c>
      <c r="AB62" s="18" t="str">
        <f>TEXT(AB50,"00")</f>
        <v>00</v>
      </c>
      <c r="AC62" s="18" t="str">
        <f>TEXT(AC50,"00")</f>
        <v>15</v>
      </c>
      <c r="AD62" s="18" t="s">
        <v>27</v>
      </c>
      <c r="AE62" s="18" t="str">
        <f>TEXT(AE50,"00")</f>
        <v>09</v>
      </c>
      <c r="AF62" s="18" t="str">
        <f>TEXT(AF50,"00")</f>
        <v>14</v>
      </c>
      <c r="AG62" s="18" t="s">
        <v>27</v>
      </c>
      <c r="AH62" s="18" t="str">
        <f>TEXT(AH50,"00")</f>
        <v>10</v>
      </c>
      <c r="AI62" s="18" t="str">
        <f>TEXT(AI50,"00")</f>
        <v>15</v>
      </c>
      <c r="AJ62" s="18" t="s">
        <v>27</v>
      </c>
      <c r="AK62" s="18" t="str">
        <f>TEXT(AK50,"00")</f>
        <v>09</v>
      </c>
    </row>
    <row r="63" spans="1:37" s="18" customFormat="1" ht="12.75">
      <c r="A63" s="41">
        <v>22</v>
      </c>
      <c r="B63" s="19">
        <f>'zapisove listky_8'!U46</f>
        <v>0</v>
      </c>
      <c r="C63" s="24">
        <f>'zapisove listky_8'!U45</f>
        <v>4</v>
      </c>
      <c r="D63" s="24">
        <f>'zapisove listky_8'!T46</f>
        <v>6</v>
      </c>
      <c r="E63" s="24">
        <f>'zapisove listky_8'!U47</f>
        <v>4</v>
      </c>
      <c r="F63" s="24">
        <f>'zapisove listky_8'!T47</f>
        <v>2</v>
      </c>
      <c r="G63" s="24">
        <f>'zapisove listky_8'!T48</f>
        <v>2</v>
      </c>
      <c r="H63" s="24">
        <f>'zapisove listky_8'!T45</f>
        <v>2</v>
      </c>
      <c r="I63" s="25">
        <f>'zapisove listky_8'!U48</f>
        <v>4</v>
      </c>
      <c r="J63" s="136">
        <f>SUM('zapisove listky_8'!T49:U49)</f>
        <v>0</v>
      </c>
      <c r="K63" s="29">
        <f t="shared" si="1"/>
        <v>24</v>
      </c>
      <c r="L63"/>
      <c r="N63" s="18" t="str">
        <f>TEXT(N52,"00")</f>
        <v>16</v>
      </c>
      <c r="O63" s="18" t="s">
        <v>27</v>
      </c>
      <c r="P63" s="18" t="str">
        <f>TEXT(P52,"00")</f>
        <v>08</v>
      </c>
      <c r="Q63" s="18" t="str">
        <f>TEXT(Q52,"00")</f>
        <v>06</v>
      </c>
      <c r="R63" s="18" t="s">
        <v>27</v>
      </c>
      <c r="S63" s="18" t="str">
        <f>TEXT(S52,"00")</f>
        <v>18</v>
      </c>
      <c r="T63" s="18" t="str">
        <f>TEXT(T52,"00")</f>
        <v>13</v>
      </c>
      <c r="U63" s="18" t="s">
        <v>27</v>
      </c>
      <c r="V63" s="18" t="str">
        <f>TEXT(V52,"00")</f>
        <v>11</v>
      </c>
      <c r="W63" s="18" t="str">
        <f>TEXT(W52,"00")</f>
        <v>17</v>
      </c>
      <c r="X63" s="18" t="s">
        <v>27</v>
      </c>
      <c r="Y63" s="18" t="str">
        <f>TEXT(Y52,"00")</f>
        <v>07</v>
      </c>
      <c r="Z63" s="18" t="str">
        <f>TEXT(Z52,"00")</f>
        <v>09</v>
      </c>
      <c r="AA63" s="18" t="s">
        <v>27</v>
      </c>
      <c r="AB63" s="18" t="str">
        <f>TEXT(AB52,"00")</f>
        <v>15</v>
      </c>
      <c r="AC63" s="18" t="str">
        <f>TEXT(AC52,"00")</f>
        <v>X</v>
      </c>
      <c r="AD63" s="18" t="s">
        <v>27</v>
      </c>
      <c r="AE63" s="18" t="str">
        <f>TEXT(AE52,"00")</f>
        <v>00</v>
      </c>
      <c r="AF63" s="18" t="str">
        <f>TEXT(AF52,"00")</f>
        <v>15</v>
      </c>
      <c r="AG63" s="18" t="s">
        <v>27</v>
      </c>
      <c r="AH63" s="18" t="str">
        <f>TEXT(AH52,"00")</f>
        <v>09</v>
      </c>
      <c r="AI63" s="18" t="str">
        <f>TEXT(AI52,"00")</f>
        <v>09</v>
      </c>
      <c r="AJ63" s="18" t="s">
        <v>27</v>
      </c>
      <c r="AK63" s="18" t="str">
        <f>TEXT(AK52,"00")</f>
        <v>15</v>
      </c>
    </row>
    <row r="64" spans="1:37" s="18" customFormat="1" ht="12.75">
      <c r="A64" s="41">
        <v>23</v>
      </c>
      <c r="B64" s="19">
        <f>'zapisove listky_8'!U52</f>
        <v>5</v>
      </c>
      <c r="C64" s="24">
        <f>'zapisove listky_8'!U51</f>
        <v>0</v>
      </c>
      <c r="D64" s="24">
        <f>'zapisove listky_8'!T52</f>
        <v>1</v>
      </c>
      <c r="E64" s="24">
        <f>'zapisove listky_8'!U53</f>
        <v>5</v>
      </c>
      <c r="F64" s="24">
        <f>'zapisove listky_8'!T53</f>
        <v>1</v>
      </c>
      <c r="G64" s="24">
        <f>'zapisove listky_8'!T54</f>
        <v>4</v>
      </c>
      <c r="H64" s="24">
        <f>'zapisove listky_8'!T51</f>
        <v>6</v>
      </c>
      <c r="I64" s="25">
        <f>'zapisove listky_8'!U54</f>
        <v>2</v>
      </c>
      <c r="J64" s="136">
        <f>SUM('zapisove listky_8'!T55:U55)</f>
        <v>0</v>
      </c>
      <c r="K64" s="29">
        <f t="shared" si="1"/>
        <v>24</v>
      </c>
      <c r="L64"/>
      <c r="N64" s="18" t="str">
        <f>TEXT(N54,"00")</f>
        <v>07</v>
      </c>
      <c r="O64" s="18" t="s">
        <v>27</v>
      </c>
      <c r="P64" s="18" t="str">
        <f>TEXT(P54,"00")</f>
        <v>17</v>
      </c>
      <c r="Q64" s="18" t="str">
        <f>TEXT(Q54,"00")</f>
        <v>09</v>
      </c>
      <c r="R64" s="18" t="s">
        <v>27</v>
      </c>
      <c r="S64" s="18" t="str">
        <f>TEXT(S54,"00")</f>
        <v>15</v>
      </c>
      <c r="T64" s="18" t="str">
        <f>TEXT(T54,"00")</f>
        <v>12</v>
      </c>
      <c r="U64" s="18" t="s">
        <v>27</v>
      </c>
      <c r="V64" s="18" t="str">
        <f>TEXT(V54,"00")</f>
        <v>12</v>
      </c>
      <c r="W64" s="18" t="str">
        <f>TEXT(W54,"00")</f>
        <v>17</v>
      </c>
      <c r="X64" s="18" t="s">
        <v>27</v>
      </c>
      <c r="Y64" s="18" t="str">
        <f>TEXT(Y54,"00")</f>
        <v>07</v>
      </c>
      <c r="Z64" s="18" t="str">
        <f>TEXT(Z54,"00")</f>
        <v>10</v>
      </c>
      <c r="AA64" s="18" t="s">
        <v>27</v>
      </c>
      <c r="AB64" s="18" t="str">
        <f>TEXT(AB54,"00")</f>
        <v>14</v>
      </c>
      <c r="AC64" s="18" t="str">
        <f>TEXT(AC54,"00")</f>
        <v>09</v>
      </c>
      <c r="AD64" s="18" t="s">
        <v>27</v>
      </c>
      <c r="AE64" s="18" t="str">
        <f>TEXT(AE54,"00")</f>
        <v>15</v>
      </c>
      <c r="AF64" s="18" t="str">
        <f>TEXT(AF54,"00")</f>
        <v>X</v>
      </c>
      <c r="AG64" s="18" t="s">
        <v>27</v>
      </c>
      <c r="AH64" s="18" t="str">
        <f>TEXT(AH54,"00")</f>
        <v>00</v>
      </c>
      <c r="AI64" s="18" t="str">
        <f>TEXT(AI54,"00")</f>
        <v>10</v>
      </c>
      <c r="AJ64" s="18" t="s">
        <v>27</v>
      </c>
      <c r="AK64" s="18" t="str">
        <f>TEXT(AK54,"00")</f>
        <v>14</v>
      </c>
    </row>
    <row r="65" spans="1:37" s="18" customFormat="1" ht="12.75">
      <c r="A65" s="41">
        <v>24</v>
      </c>
      <c r="B65" s="19">
        <f>'zapisove listky_8'!U58</f>
        <v>0</v>
      </c>
      <c r="C65" s="24">
        <f>'zapisove listky_8'!U57</f>
        <v>5</v>
      </c>
      <c r="D65" s="24">
        <f>'zapisove listky_8'!T58</f>
        <v>6</v>
      </c>
      <c r="E65" s="24">
        <f>'zapisove listky_8'!U59</f>
        <v>2</v>
      </c>
      <c r="F65" s="24">
        <f>'zapisove listky_8'!T59</f>
        <v>4</v>
      </c>
      <c r="G65" s="24">
        <f>'zapisove listky_8'!T60</f>
        <v>1</v>
      </c>
      <c r="H65" s="24">
        <f>'zapisove listky_8'!T57</f>
        <v>1</v>
      </c>
      <c r="I65" s="25">
        <f>'zapisove listky_8'!U60</f>
        <v>5</v>
      </c>
      <c r="J65" s="136">
        <f>SUM('zapisove listky_8'!T61:U61)</f>
        <v>0</v>
      </c>
      <c r="K65" s="29">
        <f t="shared" si="1"/>
        <v>24</v>
      </c>
      <c r="L65"/>
      <c r="N65" s="18" t="str">
        <f>TEXT(N56,"00")</f>
        <v>11</v>
      </c>
      <c r="O65" s="18" t="s">
        <v>27</v>
      </c>
      <c r="P65" s="18" t="str">
        <f>TEXT(P56,"00")</f>
        <v>13</v>
      </c>
      <c r="Q65" s="18" t="str">
        <f>TEXT(Q56,"00")</f>
        <v>21</v>
      </c>
      <c r="R65" s="18" t="s">
        <v>27</v>
      </c>
      <c r="S65" s="18" t="str">
        <f>TEXT(S56,"00")</f>
        <v>03</v>
      </c>
      <c r="T65" s="18" t="str">
        <f>TEXT(T56,"00")</f>
        <v>15</v>
      </c>
      <c r="U65" s="18" t="s">
        <v>27</v>
      </c>
      <c r="V65" s="18" t="str">
        <f>TEXT(V56,"00")</f>
        <v>09</v>
      </c>
      <c r="W65" s="18" t="str">
        <f>TEXT(W56,"00")</f>
        <v>14</v>
      </c>
      <c r="X65" s="18" t="s">
        <v>27</v>
      </c>
      <c r="Y65" s="18" t="str">
        <f>TEXT(Y56,"00")</f>
        <v>10</v>
      </c>
      <c r="Z65" s="18" t="str">
        <f>TEXT(Z56,"00")</f>
        <v>09</v>
      </c>
      <c r="AA65" s="18" t="s">
        <v>27</v>
      </c>
      <c r="AB65" s="18" t="str">
        <f>TEXT(AB56,"00")</f>
        <v>15</v>
      </c>
      <c r="AC65" s="18" t="str">
        <f>TEXT(AC56,"00")</f>
        <v>15</v>
      </c>
      <c r="AD65" s="18" t="s">
        <v>27</v>
      </c>
      <c r="AE65" s="18" t="str">
        <f>TEXT(AE56,"00")</f>
        <v>09</v>
      </c>
      <c r="AF65" s="18" t="str">
        <f>TEXT(AF56,"00")</f>
        <v>14</v>
      </c>
      <c r="AG65" s="18" t="s">
        <v>27</v>
      </c>
      <c r="AH65" s="18" t="str">
        <f>TEXT(AH56,"00")</f>
        <v>10</v>
      </c>
      <c r="AI65" s="18" t="str">
        <f>TEXT(AI56,"00")</f>
        <v>X</v>
      </c>
      <c r="AJ65" s="18" t="s">
        <v>27</v>
      </c>
      <c r="AK65" s="18" t="str">
        <f>TEXT(AK56,"00")</f>
        <v>00</v>
      </c>
    </row>
    <row r="66" spans="1:12" s="18" customFormat="1" ht="12.75">
      <c r="A66" s="41">
        <v>25</v>
      </c>
      <c r="B66" s="19">
        <f>'zapisove listky_8'!U66</f>
        <v>0</v>
      </c>
      <c r="C66" s="24">
        <f>'zapisove listky_8'!U65</f>
        <v>4</v>
      </c>
      <c r="D66" s="24">
        <f>'zapisove listky_8'!U64</f>
        <v>4</v>
      </c>
      <c r="E66" s="24">
        <f>'zapisove listky_8'!T66</f>
        <v>6</v>
      </c>
      <c r="F66" s="24">
        <f>'zapisove listky_8'!T64</f>
        <v>2</v>
      </c>
      <c r="G66" s="24">
        <f>'zapisove listky_8'!T65</f>
        <v>2</v>
      </c>
      <c r="H66" s="24">
        <f>'zapisove listky_8'!T63</f>
        <v>2</v>
      </c>
      <c r="I66" s="25">
        <f>'zapisove listky_8'!U63</f>
        <v>4</v>
      </c>
      <c r="J66" s="136">
        <f>SUM('zapisove listky_8'!T67:U67)</f>
        <v>0</v>
      </c>
      <c r="K66" s="29">
        <f t="shared" si="1"/>
        <v>24</v>
      </c>
      <c r="L66"/>
    </row>
    <row r="67" spans="1:12" s="18" customFormat="1" ht="12.75">
      <c r="A67" s="41">
        <v>26</v>
      </c>
      <c r="B67" s="19">
        <f>'zapisove listky_8'!U72</f>
        <v>2</v>
      </c>
      <c r="C67" s="24">
        <f>'zapisove listky_8'!U71</f>
        <v>2</v>
      </c>
      <c r="D67" s="24">
        <f>'zapisove listky_8'!U70</f>
        <v>2</v>
      </c>
      <c r="E67" s="24">
        <f>'zapisove listky_8'!T72</f>
        <v>4</v>
      </c>
      <c r="F67" s="24">
        <f>'zapisove listky_8'!T70</f>
        <v>4</v>
      </c>
      <c r="G67" s="24">
        <f>'zapisove listky_8'!T71</f>
        <v>4</v>
      </c>
      <c r="H67" s="24">
        <f>'zapisove listky_8'!T69</f>
        <v>0</v>
      </c>
      <c r="I67" s="25">
        <f>'zapisove listky_8'!U69</f>
        <v>6</v>
      </c>
      <c r="J67" s="136">
        <f>SUM('zapisove listky_8'!T73:U73)</f>
        <v>0</v>
      </c>
      <c r="K67" s="29">
        <f t="shared" si="1"/>
        <v>24</v>
      </c>
      <c r="L67"/>
    </row>
    <row r="68" spans="1:37" s="18" customFormat="1" ht="12.75">
      <c r="A68" s="41">
        <v>27</v>
      </c>
      <c r="B68" s="19">
        <f>'zapisove listky_8'!U78</f>
        <v>4</v>
      </c>
      <c r="C68" s="24">
        <f>'zapisove listky_8'!U77</f>
        <v>0</v>
      </c>
      <c r="D68" s="24">
        <f>'zapisove listky_8'!U76</f>
        <v>6</v>
      </c>
      <c r="E68" s="24">
        <f>'zapisove listky_8'!T78</f>
        <v>2</v>
      </c>
      <c r="F68" s="24">
        <f>'zapisove listky_8'!T76</f>
        <v>0</v>
      </c>
      <c r="G68" s="24">
        <f>'zapisove listky_8'!T77</f>
        <v>6</v>
      </c>
      <c r="H68" s="24">
        <f>'zapisove listky_8'!T75</f>
        <v>4</v>
      </c>
      <c r="I68" s="25">
        <f>'zapisove listky_8'!U75</f>
        <v>2</v>
      </c>
      <c r="J68" s="136">
        <f>SUM('zapisove listky_8'!T79:U79)</f>
        <v>0</v>
      </c>
      <c r="K68" s="29">
        <f t="shared" si="1"/>
        <v>24</v>
      </c>
      <c r="L68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</row>
    <row r="69" spans="1:12" s="18" customFormat="1" ht="13.5" thickBot="1">
      <c r="A69" s="42">
        <v>28</v>
      </c>
      <c r="B69" s="93">
        <f>'zapisove listky_8'!U84</f>
        <v>4</v>
      </c>
      <c r="C69" s="83">
        <f>'zapisove listky_8'!U83</f>
        <v>0</v>
      </c>
      <c r="D69" s="83">
        <f>'zapisove listky_8'!U82</f>
        <v>6</v>
      </c>
      <c r="E69" s="83">
        <f>'zapisove listky_8'!T84</f>
        <v>2</v>
      </c>
      <c r="F69" s="83">
        <f>'zapisove listky_8'!T82</f>
        <v>0</v>
      </c>
      <c r="G69" s="83">
        <f>'zapisove listky_8'!T83</f>
        <v>6</v>
      </c>
      <c r="H69" s="83">
        <f>'zapisove listky_8'!T81</f>
        <v>4</v>
      </c>
      <c r="I69" s="94">
        <f>'zapisove listky_8'!U81</f>
        <v>2</v>
      </c>
      <c r="J69" s="137">
        <f>SUM('zapisove listky_8'!T85:U85)</f>
        <v>0</v>
      </c>
      <c r="K69" s="29">
        <f t="shared" si="1"/>
        <v>24</v>
      </c>
      <c r="L69"/>
    </row>
    <row r="70" spans="1:12" s="18" customFormat="1" ht="12.75">
      <c r="A70" s="62" t="s">
        <v>21</v>
      </c>
      <c r="B70" s="31">
        <f aca="true" t="shared" si="2" ref="B70:J70">SUM(B42:B69)</f>
        <v>80</v>
      </c>
      <c r="C70" s="32">
        <f t="shared" si="2"/>
        <v>70</v>
      </c>
      <c r="D70" s="32">
        <f t="shared" si="2"/>
        <v>104</v>
      </c>
      <c r="E70" s="32">
        <f t="shared" si="2"/>
        <v>67</v>
      </c>
      <c r="F70" s="32">
        <f t="shared" si="2"/>
        <v>81</v>
      </c>
      <c r="G70" s="32">
        <f t="shared" si="2"/>
        <v>97</v>
      </c>
      <c r="H70" s="32">
        <f t="shared" si="2"/>
        <v>74</v>
      </c>
      <c r="I70" s="33">
        <f t="shared" si="2"/>
        <v>99</v>
      </c>
      <c r="J70" s="138">
        <f t="shared" si="2"/>
        <v>0</v>
      </c>
      <c r="K70" s="28"/>
      <c r="L70"/>
    </row>
    <row r="71" spans="1:41" s="18" customFormat="1" ht="12.75">
      <c r="A71" s="41" t="s">
        <v>22</v>
      </c>
      <c r="B71" s="63">
        <f aca="true" t="shared" si="3" ref="B71:J71">B70/(28*6)</f>
        <v>0.47619047619047616</v>
      </c>
      <c r="C71" s="98">
        <f t="shared" si="3"/>
        <v>0.4166666666666667</v>
      </c>
      <c r="D71" s="98">
        <f t="shared" si="3"/>
        <v>0.6190476190476191</v>
      </c>
      <c r="E71" s="98">
        <f t="shared" si="3"/>
        <v>0.39880952380952384</v>
      </c>
      <c r="F71" s="98">
        <f t="shared" si="3"/>
        <v>0.48214285714285715</v>
      </c>
      <c r="G71" s="98">
        <f t="shared" si="3"/>
        <v>0.5773809523809523</v>
      </c>
      <c r="H71" s="98">
        <f t="shared" si="3"/>
        <v>0.44047619047619047</v>
      </c>
      <c r="I71" s="34">
        <f t="shared" si="3"/>
        <v>0.5892857142857143</v>
      </c>
      <c r="J71" s="139">
        <f t="shared" si="3"/>
        <v>0</v>
      </c>
      <c r="K71" s="28"/>
      <c r="L71"/>
      <c r="AO71" s="80"/>
    </row>
    <row r="72" spans="1:44" s="18" customFormat="1" ht="12.75">
      <c r="A72" s="41" t="s">
        <v>24</v>
      </c>
      <c r="B72" s="19">
        <f aca="true" t="shared" si="4" ref="B72:I72">COUNTIF(B42:B69,6)</f>
        <v>6</v>
      </c>
      <c r="C72" s="24">
        <f t="shared" si="4"/>
        <v>4</v>
      </c>
      <c r="D72" s="24">
        <f t="shared" si="4"/>
        <v>8</v>
      </c>
      <c r="E72" s="24">
        <f t="shared" si="4"/>
        <v>1</v>
      </c>
      <c r="F72" s="24">
        <f t="shared" si="4"/>
        <v>4</v>
      </c>
      <c r="G72" s="24">
        <f t="shared" si="4"/>
        <v>9</v>
      </c>
      <c r="H72" s="24">
        <f t="shared" si="4"/>
        <v>3</v>
      </c>
      <c r="I72" s="25">
        <f t="shared" si="4"/>
        <v>7</v>
      </c>
      <c r="J72" s="136">
        <f>COUNTIF(J42:J69,8)</f>
        <v>0</v>
      </c>
      <c r="K72" s="28"/>
      <c r="L72"/>
      <c r="AQ72" s="35"/>
      <c r="AR72" s="35"/>
    </row>
    <row r="73" spans="1:12" s="18" customFormat="1" ht="13.5" thickBot="1">
      <c r="A73" s="42" t="s">
        <v>25</v>
      </c>
      <c r="B73" s="21">
        <f aca="true" t="shared" si="5" ref="B73:J73">COUNTIF(B42:B69,0)</f>
        <v>8</v>
      </c>
      <c r="C73" s="26">
        <f t="shared" si="5"/>
        <v>7</v>
      </c>
      <c r="D73" s="26">
        <f t="shared" si="5"/>
        <v>2</v>
      </c>
      <c r="E73" s="26">
        <f t="shared" si="5"/>
        <v>6</v>
      </c>
      <c r="F73" s="26">
        <f t="shared" si="5"/>
        <v>7</v>
      </c>
      <c r="G73" s="26">
        <f t="shared" si="5"/>
        <v>3</v>
      </c>
      <c r="H73" s="26">
        <f t="shared" si="5"/>
        <v>6</v>
      </c>
      <c r="I73" s="27">
        <f t="shared" si="5"/>
        <v>3</v>
      </c>
      <c r="J73" s="137">
        <f t="shared" si="5"/>
        <v>28</v>
      </c>
      <c r="K73" s="28"/>
      <c r="L73"/>
    </row>
    <row r="74" spans="1:12" s="18" customFormat="1" ht="15">
      <c r="A74" s="39" t="s">
        <v>14</v>
      </c>
      <c r="B74" s="95">
        <f>vysledovka_8!G25</f>
        <v>5</v>
      </c>
      <c r="C74" s="96">
        <f>vysledovka_8!G26</f>
        <v>7</v>
      </c>
      <c r="D74" s="96">
        <f>vysledovka_8!G27</f>
        <v>1</v>
      </c>
      <c r="E74" s="96">
        <f>vysledovka_8!G28</f>
        <v>8</v>
      </c>
      <c r="F74" s="96">
        <f>vysledovka_8!G29</f>
        <v>4</v>
      </c>
      <c r="G74" s="96">
        <f>vysledovka_8!G30</f>
        <v>3</v>
      </c>
      <c r="H74" s="96">
        <f>vysledovka_8!G31</f>
        <v>6</v>
      </c>
      <c r="I74" s="97">
        <f>vysledovka_8!G32</f>
        <v>2</v>
      </c>
      <c r="J74" s="158"/>
      <c r="K74" s="28"/>
      <c r="L74"/>
    </row>
    <row r="75" spans="1:44" s="35" customFormat="1" ht="16.5" thickBot="1">
      <c r="A75" s="40" t="s">
        <v>15</v>
      </c>
      <c r="B75" s="37">
        <f>vysledovka_8!H25</f>
        <v>0</v>
      </c>
      <c r="C75" s="38">
        <f>vysledovka_8!H26</f>
        <v>0</v>
      </c>
      <c r="D75" s="38">
        <f>vysledovka_8!H27</f>
        <v>1.52</v>
      </c>
      <c r="E75" s="38">
        <f>vysledovka_8!H28</f>
        <v>0</v>
      </c>
      <c r="F75" s="38">
        <f>vysledovka_8!H29</f>
        <v>0</v>
      </c>
      <c r="G75" s="38">
        <f>vysledovka_8!H30</f>
        <v>0.86</v>
      </c>
      <c r="H75" s="38">
        <f>vysledovka_8!H31</f>
        <v>0</v>
      </c>
      <c r="I75" s="38">
        <f>vysledovka_8!H32</f>
        <v>1.14</v>
      </c>
      <c r="J75" s="159"/>
      <c r="K75" s="36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Q75" s="18"/>
      <c r="AR75" s="18"/>
    </row>
    <row r="76" spans="11:12" s="18" customFormat="1" ht="5.25" customHeight="1">
      <c r="K76" s="28"/>
      <c r="L76"/>
    </row>
    <row r="77" spans="2:12" s="18" customFormat="1" ht="13.5" thickBot="1">
      <c r="B77" s="35">
        <v>1</v>
      </c>
      <c r="C77" s="35">
        <v>2</v>
      </c>
      <c r="D77" s="35">
        <v>3</v>
      </c>
      <c r="E77" s="35">
        <v>4</v>
      </c>
      <c r="F77" s="35">
        <v>5</v>
      </c>
      <c r="G77" s="35">
        <v>6</v>
      </c>
      <c r="H77" s="35">
        <v>7</v>
      </c>
      <c r="I77" s="35">
        <v>8</v>
      </c>
      <c r="K77" s="28"/>
      <c r="L77"/>
    </row>
    <row r="78" spans="1:12" s="18" customFormat="1" ht="12.75">
      <c r="A78" s="218"/>
      <c r="B78" s="104" t="str">
        <f aca="true" t="shared" si="6" ref="B78:I80">B38</f>
        <v>Drotárová</v>
      </c>
      <c r="C78" s="99" t="str">
        <f t="shared" si="6"/>
        <v>Vafeková</v>
      </c>
      <c r="D78" s="99" t="str">
        <f t="shared" si="6"/>
        <v>Sás</v>
      </c>
      <c r="E78" s="99" t="str">
        <f t="shared" si="6"/>
        <v>Ferenc</v>
      </c>
      <c r="F78" s="99" t="str">
        <f t="shared" si="6"/>
        <v>Jurčišin</v>
      </c>
      <c r="G78" s="99" t="str">
        <f t="shared" si="6"/>
        <v>Biačko</v>
      </c>
      <c r="H78" s="99" t="str">
        <f t="shared" si="6"/>
        <v>Hinďoš</v>
      </c>
      <c r="I78" s="100" t="str">
        <f t="shared" si="6"/>
        <v>Šikra B</v>
      </c>
      <c r="K78" s="28"/>
      <c r="L78"/>
    </row>
    <row r="79" spans="1:12" s="18" customFormat="1" ht="12.75">
      <c r="A79" s="219"/>
      <c r="B79" s="105" t="str">
        <f t="shared" si="6"/>
        <v>Onder</v>
      </c>
      <c r="C79" s="53" t="str">
        <f t="shared" si="6"/>
        <v>Faltus</v>
      </c>
      <c r="D79" s="53" t="str">
        <f t="shared" si="6"/>
        <v>Laca</v>
      </c>
      <c r="E79" s="53" t="str">
        <f t="shared" si="6"/>
        <v>Choma</v>
      </c>
      <c r="F79" s="53" t="str">
        <f t="shared" si="6"/>
        <v>Bessler</v>
      </c>
      <c r="G79" s="53" t="str">
        <f t="shared" si="6"/>
        <v>Sabadoš</v>
      </c>
      <c r="H79" s="53" t="str">
        <f t="shared" si="6"/>
        <v>Chrapovič</v>
      </c>
      <c r="I79" s="101" t="str">
        <f t="shared" si="6"/>
        <v>Šikra M</v>
      </c>
      <c r="K79" s="28"/>
      <c r="L79"/>
    </row>
    <row r="80" spans="1:12" s="18" customFormat="1" ht="12" customHeight="1" thickBot="1">
      <c r="A80" s="220"/>
      <c r="B80" s="105" t="str">
        <f t="shared" si="6"/>
        <v> </v>
      </c>
      <c r="C80" s="53" t="str">
        <f t="shared" si="6"/>
        <v> </v>
      </c>
      <c r="D80" s="53" t="str">
        <f t="shared" si="6"/>
        <v> </v>
      </c>
      <c r="E80" s="53" t="str">
        <f t="shared" si="6"/>
        <v> </v>
      </c>
      <c r="F80" s="53" t="str">
        <f t="shared" si="6"/>
        <v> </v>
      </c>
      <c r="G80" s="53" t="str">
        <f t="shared" si="6"/>
        <v> </v>
      </c>
      <c r="H80" s="53" t="str">
        <f t="shared" si="6"/>
        <v> </v>
      </c>
      <c r="I80" s="101"/>
      <c r="K80" s="28"/>
      <c r="L80"/>
    </row>
    <row r="81" spans="1:16" s="18" customFormat="1" ht="19.5" customHeight="1">
      <c r="A81" s="106">
        <v>1</v>
      </c>
      <c r="B81" s="50" t="s">
        <v>26</v>
      </c>
      <c r="C81" s="32" t="str">
        <f>CONCATENATE(S58,R58,Q58)</f>
        <v>10 : 14</v>
      </c>
      <c r="D81" s="32" t="str">
        <f>CONCATENATE(V58,U58,T58)</f>
        <v>18 : 06</v>
      </c>
      <c r="E81" s="32" t="str">
        <f>CONCATENATE(Y58,X58,W58)</f>
        <v>14 : 10</v>
      </c>
      <c r="F81" s="32" t="str">
        <f>CONCATENATE(AB58,AA58,Z58)</f>
        <v>12 : 12</v>
      </c>
      <c r="G81" s="32" t="str">
        <f>CONCATENATE(AE58,AD58,AC58)</f>
        <v>16 : 08</v>
      </c>
      <c r="H81" s="32" t="str">
        <f aca="true" t="shared" si="7" ref="H81:H86">CONCATENATE(AH58,AG58,AF58)</f>
        <v>07 : 17</v>
      </c>
      <c r="I81" s="33" t="str">
        <f aca="true" t="shared" si="8" ref="I81:I87">CONCATENATE(AK58,AJ58,AI58)</f>
        <v>11 : 13</v>
      </c>
      <c r="K81" s="28"/>
      <c r="L81"/>
      <c r="P81" s="115" t="s">
        <v>50</v>
      </c>
    </row>
    <row r="82" spans="1:12" s="18" customFormat="1" ht="19.5" customHeight="1">
      <c r="A82" s="102">
        <v>2</v>
      </c>
      <c r="B82" s="19" t="str">
        <f aca="true" t="shared" si="9" ref="B82:B88">CONCATENATE(P59,O59,N59)</f>
        <v>14 : 10</v>
      </c>
      <c r="C82" s="51" t="s">
        <v>26</v>
      </c>
      <c r="D82" s="24" t="str">
        <f>CONCATENATE(V59,U59,T59)</f>
        <v>18 : 06</v>
      </c>
      <c r="E82" s="24" t="str">
        <f>CONCATENATE(Y59,X59,W59)</f>
        <v>11 : 13</v>
      </c>
      <c r="F82" s="24" t="str">
        <f>CONCATENATE(AB59,AA59,Z59)</f>
        <v>07 : 17</v>
      </c>
      <c r="G82" s="24" t="str">
        <f>CONCATENATE(AC59,AD59,AE59)</f>
        <v>18 : 06</v>
      </c>
      <c r="H82" s="24" t="str">
        <f t="shared" si="7"/>
        <v>09 : 15</v>
      </c>
      <c r="I82" s="25" t="str">
        <f t="shared" si="8"/>
        <v>21 : 03</v>
      </c>
      <c r="K82" s="28"/>
      <c r="L82"/>
    </row>
    <row r="83" spans="1:12" s="18" customFormat="1" ht="19.5" customHeight="1">
      <c r="A83" s="102">
        <v>3</v>
      </c>
      <c r="B83" s="19" t="str">
        <f t="shared" si="9"/>
        <v>06 : 18</v>
      </c>
      <c r="C83" s="24" t="str">
        <f>CONCATENATE(S60,R60,Q60)</f>
        <v>06 : 18</v>
      </c>
      <c r="D83" s="51" t="s">
        <v>26</v>
      </c>
      <c r="E83" s="24" t="str">
        <f>CONCATENATE(Y60,X60,W60)</f>
        <v>06 : 18</v>
      </c>
      <c r="F83" s="24" t="str">
        <f>CONCATENATE(AB60,AA60,Z60)</f>
        <v>06 : 18</v>
      </c>
      <c r="G83" s="24" t="str">
        <f>CONCATENATE(AE60,AD60,AC60)</f>
        <v>13 : 11</v>
      </c>
      <c r="H83" s="24" t="str">
        <f t="shared" si="7"/>
        <v>12 : 12</v>
      </c>
      <c r="I83" s="25" t="str">
        <f t="shared" si="8"/>
        <v>15 : 09</v>
      </c>
      <c r="K83" s="28"/>
      <c r="L83"/>
    </row>
    <row r="84" spans="1:12" s="18" customFormat="1" ht="19.5" customHeight="1">
      <c r="A84" s="102">
        <v>4</v>
      </c>
      <c r="B84" s="19" t="str">
        <f t="shared" si="9"/>
        <v>10 : 14</v>
      </c>
      <c r="C84" s="24" t="str">
        <f>CONCATENATE(S61,R61,Q61)</f>
        <v>13 : 11</v>
      </c>
      <c r="D84" s="24" t="str">
        <f>CONCATENATE(V61,U61,T61)</f>
        <v>18 : 06</v>
      </c>
      <c r="E84" s="51" t="s">
        <v>26</v>
      </c>
      <c r="F84" s="24" t="str">
        <f>CONCATENATE(AB61,AA61,Z61)</f>
        <v>12 : 12</v>
      </c>
      <c r="G84" s="24" t="str">
        <f>CONCATENATE(AE61,AD61,AC61)</f>
        <v>17 : 07</v>
      </c>
      <c r="H84" s="24" t="str">
        <f t="shared" si="7"/>
        <v>17 : 07</v>
      </c>
      <c r="I84" s="25" t="str">
        <f t="shared" si="8"/>
        <v>14 : 10</v>
      </c>
      <c r="K84" s="28"/>
      <c r="L84"/>
    </row>
    <row r="85" spans="1:12" s="18" customFormat="1" ht="19.5" customHeight="1">
      <c r="A85" s="102">
        <v>5</v>
      </c>
      <c r="B85" s="19" t="str">
        <f t="shared" si="9"/>
        <v>12 : 12</v>
      </c>
      <c r="C85" s="24" t="str">
        <f>CONCATENATE(S62,R62,Q62)</f>
        <v>17 : 07</v>
      </c>
      <c r="D85" s="24" t="str">
        <f>CONCATENATE(V62,U62,T62)</f>
        <v>18 : 06</v>
      </c>
      <c r="E85" s="24" t="str">
        <f>CONCATENATE(Y62,X62,W62)</f>
        <v>12 : 12</v>
      </c>
      <c r="F85" s="51" t="s">
        <v>26</v>
      </c>
      <c r="G85" s="24" t="str">
        <f>CONCATENATE(AE62,AD62,AC62)</f>
        <v>09 : 15</v>
      </c>
      <c r="H85" s="24" t="str">
        <f t="shared" si="7"/>
        <v>10 : 14</v>
      </c>
      <c r="I85" s="25" t="str">
        <f t="shared" si="8"/>
        <v>09 : 15</v>
      </c>
      <c r="K85" s="28"/>
      <c r="L85"/>
    </row>
    <row r="86" spans="1:12" s="18" customFormat="1" ht="19.5" customHeight="1">
      <c r="A86" s="102">
        <v>6</v>
      </c>
      <c r="B86" s="19" t="str">
        <f t="shared" si="9"/>
        <v>08 : 16</v>
      </c>
      <c r="C86" s="24" t="str">
        <f>CONCATENATE(Q63,R63,S63)</f>
        <v>06 : 18</v>
      </c>
      <c r="D86" s="24" t="str">
        <f>CONCATENATE(V63,U63,T63)</f>
        <v>11 : 13</v>
      </c>
      <c r="E86" s="24" t="str">
        <f>CONCATENATE(Y63,X63,W63)</f>
        <v>07 : 17</v>
      </c>
      <c r="F86" s="24" t="str">
        <f>CONCATENATE(AB63,AA63,Z63)</f>
        <v>15 : 09</v>
      </c>
      <c r="G86" s="51" t="s">
        <v>26</v>
      </c>
      <c r="H86" s="24" t="str">
        <f t="shared" si="7"/>
        <v>09 : 15</v>
      </c>
      <c r="I86" s="25" t="str">
        <f t="shared" si="8"/>
        <v>15 : 09</v>
      </c>
      <c r="K86" s="28"/>
      <c r="L86"/>
    </row>
    <row r="87" spans="1:12" s="18" customFormat="1" ht="19.5" customHeight="1">
      <c r="A87" s="102">
        <v>7</v>
      </c>
      <c r="B87" s="19" t="str">
        <f t="shared" si="9"/>
        <v>17 : 07</v>
      </c>
      <c r="C87" s="24" t="str">
        <f>CONCATENATE(S64,R64,Q64)</f>
        <v>15 : 09</v>
      </c>
      <c r="D87" s="24" t="str">
        <f>CONCATENATE(V64,U64,T64)</f>
        <v>12 : 12</v>
      </c>
      <c r="E87" s="24" t="str">
        <f>CONCATENATE(Y64,X64,W64)</f>
        <v>07 : 17</v>
      </c>
      <c r="F87" s="24" t="str">
        <f>CONCATENATE(AB64,AA64,Z64)</f>
        <v>14 : 10</v>
      </c>
      <c r="G87" s="24" t="str">
        <f>CONCATENATE(AE64,AD64,AC64)</f>
        <v>15 : 09</v>
      </c>
      <c r="H87" s="51" t="s">
        <v>26</v>
      </c>
      <c r="I87" s="25" t="str">
        <f t="shared" si="8"/>
        <v>14 : 10</v>
      </c>
      <c r="K87" s="28"/>
      <c r="L87"/>
    </row>
    <row r="88" spans="1:44" s="18" customFormat="1" ht="19.5" customHeight="1" thickBot="1">
      <c r="A88" s="103">
        <v>8</v>
      </c>
      <c r="B88" s="21" t="str">
        <f t="shared" si="9"/>
        <v>13 : 11</v>
      </c>
      <c r="C88" s="26" t="str">
        <f>CONCATENATE(S65,R65,Q65)</f>
        <v>03 : 21</v>
      </c>
      <c r="D88" s="26" t="str">
        <f>CONCATENATE(V65,U65,T65)</f>
        <v>09 : 15</v>
      </c>
      <c r="E88" s="26" t="str">
        <f>CONCATENATE(Y65,X65,W65)</f>
        <v>10 : 14</v>
      </c>
      <c r="F88" s="26" t="str">
        <f>CONCATENATE(AB65,AA65,Z65)</f>
        <v>15 : 09</v>
      </c>
      <c r="G88" s="26" t="str">
        <f>CONCATENATE(AE65,AD65,AC65)</f>
        <v>09 : 15</v>
      </c>
      <c r="H88" s="26" t="str">
        <f>CONCATENATE(AH65,AG65,AF65)</f>
        <v>10 : 14</v>
      </c>
      <c r="I88" s="52" t="s">
        <v>26</v>
      </c>
      <c r="K88" s="28"/>
      <c r="L88"/>
      <c r="AQ88" s="4"/>
      <c r="AR88" s="4"/>
    </row>
    <row r="89" spans="11:44" s="18" customFormat="1" ht="12.75">
      <c r="K89" s="28"/>
      <c r="L89"/>
      <c r="AQ89" s="4"/>
      <c r="AR89" s="4"/>
    </row>
    <row r="90" spans="11:44" s="18" customFormat="1" ht="12.75">
      <c r="K90" s="28"/>
      <c r="L90"/>
      <c r="AQ90" s="4"/>
      <c r="AR90" s="4"/>
    </row>
  </sheetData>
  <mergeCells count="210">
    <mergeCell ref="A78:A80"/>
    <mergeCell ref="U56:U57"/>
    <mergeCell ref="U52:U53"/>
    <mergeCell ref="AK54:AK55"/>
    <mergeCell ref="M56:M57"/>
    <mergeCell ref="N56:N57"/>
    <mergeCell ref="O56:O57"/>
    <mergeCell ref="P56:P57"/>
    <mergeCell ref="Q56:Q57"/>
    <mergeCell ref="R56:R57"/>
    <mergeCell ref="S56:S57"/>
    <mergeCell ref="T56:T57"/>
    <mergeCell ref="U48:U49"/>
    <mergeCell ref="AK50:AK51"/>
    <mergeCell ref="AH56:AH57"/>
    <mergeCell ref="AI56:AK57"/>
    <mergeCell ref="AD56:AD57"/>
    <mergeCell ref="AE56:AE57"/>
    <mergeCell ref="AF56:AF57"/>
    <mergeCell ref="AG56:AG57"/>
    <mergeCell ref="M52:M53"/>
    <mergeCell ref="N52:N53"/>
    <mergeCell ref="O52:O53"/>
    <mergeCell ref="P52:P53"/>
    <mergeCell ref="Q52:Q53"/>
    <mergeCell ref="R52:R53"/>
    <mergeCell ref="S52:S53"/>
    <mergeCell ref="T52:T53"/>
    <mergeCell ref="Q48:Q49"/>
    <mergeCell ref="R48:R49"/>
    <mergeCell ref="S48:S49"/>
    <mergeCell ref="T48:T49"/>
    <mergeCell ref="M48:M49"/>
    <mergeCell ref="N48:N49"/>
    <mergeCell ref="O48:O49"/>
    <mergeCell ref="P48:P49"/>
    <mergeCell ref="Q44:S45"/>
    <mergeCell ref="T44:T45"/>
    <mergeCell ref="U44:U45"/>
    <mergeCell ref="AK46:AK47"/>
    <mergeCell ref="AA46:AA47"/>
    <mergeCell ref="AB46:AB47"/>
    <mergeCell ref="AC46:AC47"/>
    <mergeCell ref="AD46:AD47"/>
    <mergeCell ref="AK44:AK45"/>
    <mergeCell ref="Q46:Q47"/>
    <mergeCell ref="M44:M45"/>
    <mergeCell ref="N44:N45"/>
    <mergeCell ref="O44:O45"/>
    <mergeCell ref="P44:P45"/>
    <mergeCell ref="T41:V41"/>
    <mergeCell ref="W41:Y41"/>
    <mergeCell ref="Z41:AB41"/>
    <mergeCell ref="AC41:AE41"/>
    <mergeCell ref="AF37:AH40"/>
    <mergeCell ref="AI37:AK40"/>
    <mergeCell ref="AF41:AH41"/>
    <mergeCell ref="AI41:AK41"/>
    <mergeCell ref="AI42:AI43"/>
    <mergeCell ref="AJ42:AJ43"/>
    <mergeCell ref="AK42:AK43"/>
    <mergeCell ref="AK52:AK53"/>
    <mergeCell ref="AJ48:AJ49"/>
    <mergeCell ref="AK48:AK49"/>
    <mergeCell ref="AI46:AI47"/>
    <mergeCell ref="AJ46:AJ47"/>
    <mergeCell ref="V56:V57"/>
    <mergeCell ref="W56:W57"/>
    <mergeCell ref="AC54:AC55"/>
    <mergeCell ref="AD54:AD55"/>
    <mergeCell ref="X56:X57"/>
    <mergeCell ref="Y56:Y57"/>
    <mergeCell ref="Z56:Z57"/>
    <mergeCell ref="AA56:AA57"/>
    <mergeCell ref="AB56:AB57"/>
    <mergeCell ref="AC56:AC57"/>
    <mergeCell ref="V54:V55"/>
    <mergeCell ref="W54:W55"/>
    <mergeCell ref="X54:X55"/>
    <mergeCell ref="AE54:AE55"/>
    <mergeCell ref="Y54:Y55"/>
    <mergeCell ref="Z54:Z55"/>
    <mergeCell ref="AA54:AA55"/>
    <mergeCell ref="AB54:AB55"/>
    <mergeCell ref="M54:M55"/>
    <mergeCell ref="N54:N55"/>
    <mergeCell ref="O54:O55"/>
    <mergeCell ref="P54:P55"/>
    <mergeCell ref="Q54:Q55"/>
    <mergeCell ref="R54:R55"/>
    <mergeCell ref="S54:S55"/>
    <mergeCell ref="T54:T55"/>
    <mergeCell ref="U54:U55"/>
    <mergeCell ref="AI54:AI55"/>
    <mergeCell ref="AJ54:AJ55"/>
    <mergeCell ref="AB52:AB53"/>
    <mergeCell ref="AC52:AE53"/>
    <mergeCell ref="AF52:AF53"/>
    <mergeCell ref="AG52:AG53"/>
    <mergeCell ref="AH52:AH53"/>
    <mergeCell ref="AI52:AI53"/>
    <mergeCell ref="AJ52:AJ53"/>
    <mergeCell ref="AF54:AH55"/>
    <mergeCell ref="V52:V53"/>
    <mergeCell ref="W52:W53"/>
    <mergeCell ref="AE50:AE51"/>
    <mergeCell ref="AF50:AF51"/>
    <mergeCell ref="X52:X53"/>
    <mergeCell ref="Y52:Y53"/>
    <mergeCell ref="Z52:Z53"/>
    <mergeCell ref="AA52:AA53"/>
    <mergeCell ref="AG50:AG51"/>
    <mergeCell ref="AH50:AH51"/>
    <mergeCell ref="Y50:Y51"/>
    <mergeCell ref="Z50:AB51"/>
    <mergeCell ref="AC50:AC51"/>
    <mergeCell ref="AD50:AD51"/>
    <mergeCell ref="U50:U51"/>
    <mergeCell ref="V50:V51"/>
    <mergeCell ref="W50:W51"/>
    <mergeCell ref="X50:X51"/>
    <mergeCell ref="M50:M51"/>
    <mergeCell ref="N50:N51"/>
    <mergeCell ref="O50:O51"/>
    <mergeCell ref="P50:P51"/>
    <mergeCell ref="Q50:Q51"/>
    <mergeCell ref="R50:R51"/>
    <mergeCell ref="S50:S51"/>
    <mergeCell ref="T50:T51"/>
    <mergeCell ref="AB48:AB49"/>
    <mergeCell ref="AC48:AC49"/>
    <mergeCell ref="AI50:AI51"/>
    <mergeCell ref="AJ50:AJ51"/>
    <mergeCell ref="AD48:AD49"/>
    <mergeCell ref="AE48:AE49"/>
    <mergeCell ref="AF48:AF49"/>
    <mergeCell ref="AG48:AG49"/>
    <mergeCell ref="AH48:AH49"/>
    <mergeCell ref="AI48:AI49"/>
    <mergeCell ref="V48:V49"/>
    <mergeCell ref="W48:Y49"/>
    <mergeCell ref="AE46:AE47"/>
    <mergeCell ref="AF46:AF47"/>
    <mergeCell ref="W46:W47"/>
    <mergeCell ref="X46:X47"/>
    <mergeCell ref="Y46:Y47"/>
    <mergeCell ref="Z46:Z47"/>
    <mergeCell ref="Z48:Z49"/>
    <mergeCell ref="AA48:AA49"/>
    <mergeCell ref="M46:M47"/>
    <mergeCell ref="N46:N47"/>
    <mergeCell ref="O46:O47"/>
    <mergeCell ref="P46:P47"/>
    <mergeCell ref="R46:R47"/>
    <mergeCell ref="S46:S47"/>
    <mergeCell ref="T46:V47"/>
    <mergeCell ref="AG46:AG47"/>
    <mergeCell ref="AD44:AD45"/>
    <mergeCell ref="AE44:AE45"/>
    <mergeCell ref="AF44:AF45"/>
    <mergeCell ref="AG44:AG45"/>
    <mergeCell ref="AH44:AH45"/>
    <mergeCell ref="AI44:AI45"/>
    <mergeCell ref="AJ44:AJ45"/>
    <mergeCell ref="AH46:AH47"/>
    <mergeCell ref="Z44:Z45"/>
    <mergeCell ref="AA44:AA45"/>
    <mergeCell ref="AB44:AB45"/>
    <mergeCell ref="AC44:AC45"/>
    <mergeCell ref="V44:V45"/>
    <mergeCell ref="W44:W45"/>
    <mergeCell ref="X44:X45"/>
    <mergeCell ref="Y44:Y45"/>
    <mergeCell ref="AE42:AE43"/>
    <mergeCell ref="AF42:AF43"/>
    <mergeCell ref="AG42:AG43"/>
    <mergeCell ref="AH42:AH43"/>
    <mergeCell ref="AA42:AA43"/>
    <mergeCell ref="AB42:AB43"/>
    <mergeCell ref="AC42:AC43"/>
    <mergeCell ref="AD42:AD43"/>
    <mergeCell ref="W42:W43"/>
    <mergeCell ref="X42:X43"/>
    <mergeCell ref="Y42:Y43"/>
    <mergeCell ref="Z42:Z43"/>
    <mergeCell ref="S42:S43"/>
    <mergeCell ref="T42:T43"/>
    <mergeCell ref="U42:U43"/>
    <mergeCell ref="V42:V43"/>
    <mergeCell ref="M42:M43"/>
    <mergeCell ref="N42:P43"/>
    <mergeCell ref="Q42:Q43"/>
    <mergeCell ref="R42:R43"/>
    <mergeCell ref="T37:V40"/>
    <mergeCell ref="W37:Y40"/>
    <mergeCell ref="Z37:AB40"/>
    <mergeCell ref="AC37:AE40"/>
    <mergeCell ref="M37:M40"/>
    <mergeCell ref="N37:P40"/>
    <mergeCell ref="Q37:S40"/>
    <mergeCell ref="N41:P41"/>
    <mergeCell ref="Q41:S41"/>
    <mergeCell ref="J74:J75"/>
    <mergeCell ref="A38:A40"/>
    <mergeCell ref="J38:J40"/>
    <mergeCell ref="K38:K41"/>
    <mergeCell ref="A24:D24"/>
    <mergeCell ref="A33:D33"/>
    <mergeCell ref="A37:G37"/>
    <mergeCell ref="H37:J37"/>
  </mergeCells>
  <printOptions horizontalCentered="1" verticalCentered="1"/>
  <pageMargins left="0.1968503937007874" right="0.1968503937007874" top="0" bottom="0.03937007874015748" header="0" footer="0"/>
  <pageSetup fitToHeight="1" fitToWidth="1" horizontalDpi="150" verticalDpi="15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85"/>
  <sheetViews>
    <sheetView zoomScale="85" zoomScaleNormal="85" workbookViewId="0" topLeftCell="A15">
      <selection activeCell="I62" sqref="I62"/>
    </sheetView>
  </sheetViews>
  <sheetFormatPr defaultColWidth="9.00390625" defaultRowHeight="12.75"/>
  <cols>
    <col min="1" max="1" width="6.00390625" style="0" customWidth="1"/>
    <col min="2" max="2" width="3.00390625" style="0" bestFit="1" customWidth="1"/>
    <col min="3" max="3" width="3.25390625" style="0" bestFit="1" customWidth="1"/>
    <col min="4" max="4" width="3.25390625" style="3" customWidth="1"/>
    <col min="5" max="5" width="7.375" style="73" customWidth="1"/>
    <col min="6" max="6" width="5.75390625" style="74" customWidth="1"/>
    <col min="7" max="8" width="4.75390625" style="74" customWidth="1"/>
    <col min="9" max="9" width="8.25390625" style="3" customWidth="1"/>
    <col min="10" max="10" width="8.75390625" style="0" customWidth="1"/>
    <col min="11" max="11" width="1.75390625" style="0" customWidth="1"/>
    <col min="12" max="12" width="6.00390625" style="0" customWidth="1"/>
    <col min="13" max="13" width="3.00390625" style="0" bestFit="1" customWidth="1"/>
    <col min="14" max="14" width="3.25390625" style="0" bestFit="1" customWidth="1"/>
    <col min="15" max="15" width="3.25390625" style="3" customWidth="1"/>
    <col min="16" max="16" width="8.125" style="73" customWidth="1"/>
    <col min="17" max="17" width="6.375" style="74" customWidth="1"/>
    <col min="18" max="19" width="4.75390625" style="74" customWidth="1"/>
    <col min="20" max="20" width="8.25390625" style="3" customWidth="1"/>
    <col min="21" max="21" width="8.75390625" style="0" customWidth="1"/>
  </cols>
  <sheetData>
    <row r="1" ht="0.75" customHeight="1" thickBot="1"/>
    <row r="2" spans="1:21" s="114" customFormat="1" ht="26.25" thickBot="1">
      <c r="A2" s="107" t="s">
        <v>0</v>
      </c>
      <c r="B2" s="108" t="s">
        <v>1</v>
      </c>
      <c r="C2" s="108" t="s">
        <v>2</v>
      </c>
      <c r="D2" s="109" t="s">
        <v>3</v>
      </c>
      <c r="E2" s="110" t="s">
        <v>4</v>
      </c>
      <c r="F2" s="111" t="s">
        <v>5</v>
      </c>
      <c r="G2" s="112" t="s">
        <v>1</v>
      </c>
      <c r="H2" s="112" t="s">
        <v>2</v>
      </c>
      <c r="I2" s="108" t="s">
        <v>6</v>
      </c>
      <c r="J2" s="113" t="s">
        <v>7</v>
      </c>
      <c r="L2" s="107" t="s">
        <v>0</v>
      </c>
      <c r="M2" s="108" t="s">
        <v>1</v>
      </c>
      <c r="N2" s="108" t="s">
        <v>2</v>
      </c>
      <c r="O2" s="109" t="s">
        <v>3</v>
      </c>
      <c r="P2" s="110" t="s">
        <v>4</v>
      </c>
      <c r="Q2" s="111" t="s">
        <v>5</v>
      </c>
      <c r="R2" s="112" t="s">
        <v>1</v>
      </c>
      <c r="S2" s="112" t="s">
        <v>2</v>
      </c>
      <c r="T2" s="108" t="s">
        <v>6</v>
      </c>
      <c r="U2" s="113" t="s">
        <v>7</v>
      </c>
    </row>
    <row r="3" spans="1:21" ht="12.75">
      <c r="A3" s="2">
        <v>1</v>
      </c>
      <c r="B3" s="2">
        <v>1</v>
      </c>
      <c r="C3" s="2">
        <v>2</v>
      </c>
      <c r="D3" s="78" t="s">
        <v>66</v>
      </c>
      <c r="E3" s="67" t="s">
        <v>67</v>
      </c>
      <c r="F3" s="68" t="s">
        <v>70</v>
      </c>
      <c r="G3" s="69"/>
      <c r="H3" s="69" t="s">
        <v>72</v>
      </c>
      <c r="I3" s="15">
        <v>1</v>
      </c>
      <c r="J3" s="12">
        <f>6-I3</f>
        <v>5</v>
      </c>
      <c r="L3" s="1">
        <v>15</v>
      </c>
      <c r="M3" s="1">
        <v>3</v>
      </c>
      <c r="N3" s="1">
        <v>4</v>
      </c>
      <c r="O3" s="78" t="s">
        <v>85</v>
      </c>
      <c r="P3" s="67" t="s">
        <v>96</v>
      </c>
      <c r="Q3" s="68" t="s">
        <v>82</v>
      </c>
      <c r="R3" s="69"/>
      <c r="S3" s="69" t="s">
        <v>125</v>
      </c>
      <c r="T3" s="15">
        <v>3</v>
      </c>
      <c r="U3" s="12">
        <f>6-T3</f>
        <v>3</v>
      </c>
    </row>
    <row r="4" spans="1:21" ht="12.75">
      <c r="A4" s="1">
        <v>1</v>
      </c>
      <c r="B4" s="1">
        <v>5</v>
      </c>
      <c r="C4" s="1">
        <v>8</v>
      </c>
      <c r="D4" s="77" t="s">
        <v>66</v>
      </c>
      <c r="E4" s="70" t="s">
        <v>68</v>
      </c>
      <c r="F4" s="71" t="s">
        <v>71</v>
      </c>
      <c r="G4" s="72"/>
      <c r="H4" s="72" t="s">
        <v>73</v>
      </c>
      <c r="I4" s="16">
        <v>5</v>
      </c>
      <c r="J4" s="13">
        <f>6-I4</f>
        <v>1</v>
      </c>
      <c r="L4" s="1">
        <v>15</v>
      </c>
      <c r="M4" s="1">
        <v>1</v>
      </c>
      <c r="N4" s="1">
        <v>5</v>
      </c>
      <c r="O4" s="77" t="s">
        <v>79</v>
      </c>
      <c r="P4" s="70" t="s">
        <v>94</v>
      </c>
      <c r="Q4" s="71" t="s">
        <v>71</v>
      </c>
      <c r="R4" s="72" t="s">
        <v>73</v>
      </c>
      <c r="S4" s="72"/>
      <c r="T4" s="16">
        <v>6</v>
      </c>
      <c r="U4" s="13">
        <f>6-T4</f>
        <v>0</v>
      </c>
    </row>
    <row r="5" spans="1:21" ht="12.75">
      <c r="A5" s="1">
        <v>1</v>
      </c>
      <c r="B5" s="1">
        <v>4</v>
      </c>
      <c r="C5" s="1">
        <v>6</v>
      </c>
      <c r="D5" s="77" t="s">
        <v>66</v>
      </c>
      <c r="E5" s="70" t="s">
        <v>68</v>
      </c>
      <c r="F5" s="71" t="s">
        <v>71</v>
      </c>
      <c r="G5" s="72"/>
      <c r="H5" s="72" t="s">
        <v>73</v>
      </c>
      <c r="I5" s="16">
        <v>5</v>
      </c>
      <c r="J5" s="13">
        <f>6-I5</f>
        <v>1</v>
      </c>
      <c r="L5" s="1">
        <v>15</v>
      </c>
      <c r="M5" s="1">
        <v>6</v>
      </c>
      <c r="N5" s="1">
        <v>7</v>
      </c>
      <c r="O5" s="77" t="s">
        <v>85</v>
      </c>
      <c r="P5" s="70" t="s">
        <v>124</v>
      </c>
      <c r="Q5" s="71" t="s">
        <v>115</v>
      </c>
      <c r="R5" s="72"/>
      <c r="S5" s="72" t="s">
        <v>125</v>
      </c>
      <c r="T5" s="16">
        <v>3</v>
      </c>
      <c r="U5" s="13">
        <f>6-T5</f>
        <v>3</v>
      </c>
    </row>
    <row r="6" spans="1:21" ht="12.75">
      <c r="A6" s="1">
        <v>1</v>
      </c>
      <c r="B6" s="1">
        <v>7</v>
      </c>
      <c r="C6" s="1">
        <v>3</v>
      </c>
      <c r="D6" s="77" t="s">
        <v>66</v>
      </c>
      <c r="E6" s="70" t="s">
        <v>69</v>
      </c>
      <c r="F6" s="71" t="s">
        <v>71</v>
      </c>
      <c r="G6" s="72"/>
      <c r="H6" s="72" t="s">
        <v>72</v>
      </c>
      <c r="I6" s="16">
        <v>1</v>
      </c>
      <c r="J6" s="13">
        <f>6-I6</f>
        <v>5</v>
      </c>
      <c r="L6" s="1">
        <v>15</v>
      </c>
      <c r="M6" s="1">
        <v>2</v>
      </c>
      <c r="N6" s="1">
        <v>8</v>
      </c>
      <c r="O6" s="77" t="s">
        <v>85</v>
      </c>
      <c r="P6" s="70" t="s">
        <v>96</v>
      </c>
      <c r="Q6" s="71" t="s">
        <v>115</v>
      </c>
      <c r="R6" s="72"/>
      <c r="S6" s="72" t="s">
        <v>108</v>
      </c>
      <c r="T6" s="16">
        <v>0</v>
      </c>
      <c r="U6" s="13">
        <f>6-T6</f>
        <v>6</v>
      </c>
    </row>
    <row r="7" spans="1:21" ht="12.75" customHeight="1" hidden="1">
      <c r="A7" s="221" t="s">
        <v>17</v>
      </c>
      <c r="B7" s="225"/>
      <c r="C7" s="222"/>
      <c r="D7" s="77"/>
      <c r="E7" s="70"/>
      <c r="F7" s="71"/>
      <c r="G7" s="72"/>
      <c r="H7" s="72"/>
      <c r="I7" s="223"/>
      <c r="J7" s="224"/>
      <c r="L7" s="221" t="s">
        <v>17</v>
      </c>
      <c r="M7" s="225"/>
      <c r="N7" s="222"/>
      <c r="O7" s="77"/>
      <c r="P7" s="70"/>
      <c r="Q7" s="71"/>
      <c r="R7" s="72"/>
      <c r="S7" s="72"/>
      <c r="T7" s="223"/>
      <c r="U7" s="224"/>
    </row>
    <row r="8" spans="1:21" ht="5.25" customHeight="1">
      <c r="A8" s="11" t="s">
        <v>8</v>
      </c>
      <c r="B8" s="11" t="s">
        <v>8</v>
      </c>
      <c r="C8" s="11" t="s">
        <v>8</v>
      </c>
      <c r="D8" s="79"/>
      <c r="E8" s="75"/>
      <c r="F8" s="76"/>
      <c r="G8" s="76"/>
      <c r="H8" s="76"/>
      <c r="I8" s="17"/>
      <c r="J8" s="11"/>
      <c r="L8" s="11" t="s">
        <v>8</v>
      </c>
      <c r="M8" s="11" t="s">
        <v>8</v>
      </c>
      <c r="N8" s="11" t="s">
        <v>8</v>
      </c>
      <c r="O8" s="79"/>
      <c r="P8" s="75"/>
      <c r="Q8" s="76"/>
      <c r="R8" s="76"/>
      <c r="S8" s="76"/>
      <c r="T8" s="17"/>
      <c r="U8" s="11"/>
    </row>
    <row r="9" spans="1:21" ht="12.75">
      <c r="A9" s="1">
        <v>2</v>
      </c>
      <c r="B9" s="1">
        <v>1</v>
      </c>
      <c r="C9" s="1">
        <v>2</v>
      </c>
      <c r="D9" s="78" t="s">
        <v>66</v>
      </c>
      <c r="E9" s="67" t="s">
        <v>74</v>
      </c>
      <c r="F9" s="68" t="s">
        <v>71</v>
      </c>
      <c r="G9" s="69"/>
      <c r="H9" s="69" t="s">
        <v>72</v>
      </c>
      <c r="I9" s="15">
        <v>3</v>
      </c>
      <c r="J9" s="12">
        <f>6-I9</f>
        <v>3</v>
      </c>
      <c r="L9" s="1">
        <v>16</v>
      </c>
      <c r="M9" s="1">
        <v>3</v>
      </c>
      <c r="N9" s="1">
        <v>4</v>
      </c>
      <c r="O9" s="78" t="s">
        <v>99</v>
      </c>
      <c r="P9" s="67" t="s">
        <v>126</v>
      </c>
      <c r="Q9" s="68" t="s">
        <v>75</v>
      </c>
      <c r="R9" s="69" t="s">
        <v>127</v>
      </c>
      <c r="S9" s="69"/>
      <c r="T9" s="15">
        <v>6</v>
      </c>
      <c r="U9" s="12">
        <f>6-T9</f>
        <v>0</v>
      </c>
    </row>
    <row r="10" spans="1:21" ht="12.75">
      <c r="A10" s="1">
        <v>2</v>
      </c>
      <c r="B10" s="1">
        <v>5</v>
      </c>
      <c r="C10" s="1">
        <v>8</v>
      </c>
      <c r="D10" s="77" t="s">
        <v>66</v>
      </c>
      <c r="E10" s="70" t="s">
        <v>74</v>
      </c>
      <c r="F10" s="71" t="s">
        <v>75</v>
      </c>
      <c r="G10" s="72" t="s">
        <v>77</v>
      </c>
      <c r="H10" s="72"/>
      <c r="I10" s="16">
        <v>6</v>
      </c>
      <c r="J10" s="12">
        <f>6-I10</f>
        <v>0</v>
      </c>
      <c r="L10" s="1">
        <v>16</v>
      </c>
      <c r="M10" s="1">
        <v>1</v>
      </c>
      <c r="N10" s="1">
        <v>5</v>
      </c>
      <c r="O10" s="77" t="s">
        <v>99</v>
      </c>
      <c r="P10" s="70" t="s">
        <v>80</v>
      </c>
      <c r="Q10" s="71" t="s">
        <v>82</v>
      </c>
      <c r="R10" s="72" t="s">
        <v>128</v>
      </c>
      <c r="S10" s="72"/>
      <c r="T10" s="16">
        <v>0</v>
      </c>
      <c r="U10" s="12">
        <f>6-T10</f>
        <v>6</v>
      </c>
    </row>
    <row r="11" spans="1:21" ht="12.75">
      <c r="A11" s="1">
        <v>2</v>
      </c>
      <c r="B11" s="1">
        <v>4</v>
      </c>
      <c r="C11" s="1">
        <v>6</v>
      </c>
      <c r="D11" s="77" t="s">
        <v>66</v>
      </c>
      <c r="E11" s="70" t="s">
        <v>74</v>
      </c>
      <c r="F11" s="71" t="s">
        <v>76</v>
      </c>
      <c r="G11" s="72"/>
      <c r="H11" s="72" t="s">
        <v>78</v>
      </c>
      <c r="I11" s="16">
        <v>0</v>
      </c>
      <c r="J11" s="13">
        <f>6-I11</f>
        <v>6</v>
      </c>
      <c r="L11" s="1">
        <v>16</v>
      </c>
      <c r="M11" s="1">
        <v>6</v>
      </c>
      <c r="N11" s="1">
        <v>7</v>
      </c>
      <c r="O11" s="77" t="s">
        <v>99</v>
      </c>
      <c r="P11" s="70" t="s">
        <v>80</v>
      </c>
      <c r="Q11" s="71" t="s">
        <v>115</v>
      </c>
      <c r="R11" s="72" t="s">
        <v>129</v>
      </c>
      <c r="S11" s="72"/>
      <c r="T11" s="16">
        <v>3</v>
      </c>
      <c r="U11" s="13">
        <f>6-T11</f>
        <v>3</v>
      </c>
    </row>
    <row r="12" spans="1:21" ht="12.75">
      <c r="A12" s="1">
        <v>2</v>
      </c>
      <c r="B12" s="1">
        <v>7</v>
      </c>
      <c r="C12" s="1">
        <v>3</v>
      </c>
      <c r="D12" s="77" t="s">
        <v>66</v>
      </c>
      <c r="E12" s="70" t="s">
        <v>74</v>
      </c>
      <c r="F12" s="71" t="s">
        <v>71</v>
      </c>
      <c r="G12" s="72"/>
      <c r="H12" s="72" t="s">
        <v>72</v>
      </c>
      <c r="I12" s="16">
        <v>3</v>
      </c>
      <c r="J12" s="13">
        <f>6-I12</f>
        <v>3</v>
      </c>
      <c r="L12" s="1">
        <v>16</v>
      </c>
      <c r="M12" s="1">
        <v>2</v>
      </c>
      <c r="N12" s="1">
        <v>8</v>
      </c>
      <c r="O12" s="77" t="s">
        <v>99</v>
      </c>
      <c r="P12" s="70" t="s">
        <v>80</v>
      </c>
      <c r="Q12" s="71" t="s">
        <v>115</v>
      </c>
      <c r="R12" s="72" t="s">
        <v>129</v>
      </c>
      <c r="S12" s="72"/>
      <c r="T12" s="16">
        <v>3</v>
      </c>
      <c r="U12" s="13">
        <f>6-T12</f>
        <v>3</v>
      </c>
    </row>
    <row r="13" spans="1:21" ht="12.75" customHeight="1" hidden="1">
      <c r="A13" s="221" t="s">
        <v>17</v>
      </c>
      <c r="B13" s="225"/>
      <c r="C13" s="222"/>
      <c r="D13" s="77"/>
      <c r="E13" s="70"/>
      <c r="F13" s="71"/>
      <c r="G13" s="72"/>
      <c r="H13" s="72"/>
      <c r="I13" s="221"/>
      <c r="J13" s="222"/>
      <c r="L13" s="221" t="s">
        <v>17</v>
      </c>
      <c r="M13" s="225"/>
      <c r="N13" s="222"/>
      <c r="O13" s="77"/>
      <c r="P13" s="70"/>
      <c r="Q13" s="71"/>
      <c r="R13" s="72"/>
      <c r="S13" s="72"/>
      <c r="T13" s="221"/>
      <c r="U13" s="222"/>
    </row>
    <row r="14" spans="1:21" ht="5.25" customHeight="1">
      <c r="A14" s="11" t="s">
        <v>8</v>
      </c>
      <c r="B14" s="11" t="s">
        <v>8</v>
      </c>
      <c r="C14" s="11" t="s">
        <v>8</v>
      </c>
      <c r="D14" s="79"/>
      <c r="E14" s="75"/>
      <c r="F14" s="76"/>
      <c r="G14" s="76"/>
      <c r="H14" s="76"/>
      <c r="I14" s="17"/>
      <c r="J14" s="11"/>
      <c r="L14" s="11" t="s">
        <v>8</v>
      </c>
      <c r="M14" s="11" t="s">
        <v>8</v>
      </c>
      <c r="N14" s="11" t="s">
        <v>8</v>
      </c>
      <c r="O14" s="79"/>
      <c r="P14" s="75"/>
      <c r="Q14" s="76"/>
      <c r="R14" s="76"/>
      <c r="S14" s="76"/>
      <c r="T14" s="17"/>
      <c r="U14" s="11"/>
    </row>
    <row r="15" spans="1:21" ht="12.75">
      <c r="A15" s="1">
        <v>3</v>
      </c>
      <c r="B15" s="1">
        <v>1</v>
      </c>
      <c r="C15" s="1">
        <v>2</v>
      </c>
      <c r="D15" s="78" t="s">
        <v>79</v>
      </c>
      <c r="E15" s="67" t="s">
        <v>74</v>
      </c>
      <c r="F15" s="68" t="s">
        <v>70</v>
      </c>
      <c r="G15" s="69" t="s">
        <v>83</v>
      </c>
      <c r="H15" s="69"/>
      <c r="I15" s="15">
        <v>4</v>
      </c>
      <c r="J15" s="12">
        <f>6-I15</f>
        <v>2</v>
      </c>
      <c r="L15" s="1">
        <v>17</v>
      </c>
      <c r="M15" s="1">
        <v>6</v>
      </c>
      <c r="N15" s="1">
        <v>1</v>
      </c>
      <c r="O15" s="78" t="s">
        <v>85</v>
      </c>
      <c r="P15" s="67" t="s">
        <v>74</v>
      </c>
      <c r="Q15" s="68" t="s">
        <v>76</v>
      </c>
      <c r="R15" s="69" t="s">
        <v>108</v>
      </c>
      <c r="S15" s="69"/>
      <c r="T15" s="15">
        <v>6</v>
      </c>
      <c r="U15" s="12">
        <f>6-T15</f>
        <v>0</v>
      </c>
    </row>
    <row r="16" spans="1:21" ht="12.75">
      <c r="A16" s="1">
        <v>3</v>
      </c>
      <c r="B16" s="1">
        <v>5</v>
      </c>
      <c r="C16" s="1">
        <v>8</v>
      </c>
      <c r="D16" s="77" t="s">
        <v>79</v>
      </c>
      <c r="E16" s="70" t="s">
        <v>80</v>
      </c>
      <c r="F16" s="71" t="s">
        <v>70</v>
      </c>
      <c r="G16" s="72" t="s">
        <v>83</v>
      </c>
      <c r="H16" s="72"/>
      <c r="I16" s="16">
        <v>4</v>
      </c>
      <c r="J16" s="12">
        <f>6-I16</f>
        <v>2</v>
      </c>
      <c r="L16" s="1">
        <v>17</v>
      </c>
      <c r="M16" s="1">
        <v>2</v>
      </c>
      <c r="N16" s="1">
        <v>4</v>
      </c>
      <c r="O16" s="77" t="s">
        <v>66</v>
      </c>
      <c r="P16" s="70" t="s">
        <v>88</v>
      </c>
      <c r="Q16" s="71" t="s">
        <v>75</v>
      </c>
      <c r="R16" s="72" t="s">
        <v>92</v>
      </c>
      <c r="S16" s="72"/>
      <c r="T16" s="16">
        <v>4</v>
      </c>
      <c r="U16" s="12">
        <f>6-T16</f>
        <v>2</v>
      </c>
    </row>
    <row r="17" spans="1:21" ht="12.75">
      <c r="A17" s="1">
        <v>3</v>
      </c>
      <c r="B17" s="1">
        <v>4</v>
      </c>
      <c r="C17" s="1">
        <v>6</v>
      </c>
      <c r="D17" s="77" t="s">
        <v>79</v>
      </c>
      <c r="E17" s="70" t="s">
        <v>74</v>
      </c>
      <c r="F17" s="71" t="s">
        <v>82</v>
      </c>
      <c r="G17" s="72"/>
      <c r="H17" s="72" t="s">
        <v>84</v>
      </c>
      <c r="I17" s="16">
        <v>0</v>
      </c>
      <c r="J17" s="13">
        <f>6-I17</f>
        <v>6</v>
      </c>
      <c r="L17" s="1">
        <v>17</v>
      </c>
      <c r="M17" s="1">
        <v>7</v>
      </c>
      <c r="N17" s="1">
        <v>5</v>
      </c>
      <c r="O17" s="77" t="s">
        <v>79</v>
      </c>
      <c r="P17" s="70" t="s">
        <v>67</v>
      </c>
      <c r="Q17" s="71" t="s">
        <v>70</v>
      </c>
      <c r="R17" s="72" t="s">
        <v>72</v>
      </c>
      <c r="S17" s="72"/>
      <c r="T17" s="16">
        <v>2</v>
      </c>
      <c r="U17" s="13">
        <f>6-T17</f>
        <v>4</v>
      </c>
    </row>
    <row r="18" spans="1:21" ht="12.75">
      <c r="A18" s="1">
        <v>3</v>
      </c>
      <c r="B18" s="1">
        <v>7</v>
      </c>
      <c r="C18" s="1">
        <v>3</v>
      </c>
      <c r="D18" s="77" t="s">
        <v>79</v>
      </c>
      <c r="E18" s="70" t="s">
        <v>81</v>
      </c>
      <c r="F18" s="71" t="s">
        <v>70</v>
      </c>
      <c r="G18" s="72" t="s">
        <v>83</v>
      </c>
      <c r="H18" s="72"/>
      <c r="I18" s="16">
        <v>4</v>
      </c>
      <c r="J18" s="13">
        <f>6-I18</f>
        <v>2</v>
      </c>
      <c r="L18" s="1">
        <v>17</v>
      </c>
      <c r="M18" s="1">
        <v>3</v>
      </c>
      <c r="N18" s="1">
        <v>8</v>
      </c>
      <c r="O18" s="77" t="s">
        <v>79</v>
      </c>
      <c r="P18" s="70" t="s">
        <v>74</v>
      </c>
      <c r="Q18" s="71" t="s">
        <v>75</v>
      </c>
      <c r="R18" s="72"/>
      <c r="S18" s="72" t="s">
        <v>111</v>
      </c>
      <c r="T18" s="16">
        <v>0</v>
      </c>
      <c r="U18" s="13">
        <f>6-T18</f>
        <v>6</v>
      </c>
    </row>
    <row r="19" spans="1:21" ht="12.75" customHeight="1" hidden="1">
      <c r="A19" s="221" t="s">
        <v>17</v>
      </c>
      <c r="B19" s="225"/>
      <c r="C19" s="222"/>
      <c r="D19" s="77"/>
      <c r="E19" s="70"/>
      <c r="F19" s="71"/>
      <c r="G19" s="72"/>
      <c r="H19" s="72"/>
      <c r="I19" s="221"/>
      <c r="J19" s="222"/>
      <c r="L19" s="221" t="s">
        <v>17</v>
      </c>
      <c r="M19" s="225"/>
      <c r="N19" s="222"/>
      <c r="O19" s="77"/>
      <c r="P19" s="70"/>
      <c r="Q19" s="71"/>
      <c r="R19" s="72"/>
      <c r="S19" s="72"/>
      <c r="T19" s="221"/>
      <c r="U19" s="222"/>
    </row>
    <row r="20" spans="1:21" ht="5.25" customHeight="1">
      <c r="A20" s="11" t="s">
        <v>8</v>
      </c>
      <c r="B20" s="11" t="s">
        <v>8</v>
      </c>
      <c r="C20" s="11" t="s">
        <v>8</v>
      </c>
      <c r="D20" s="79"/>
      <c r="E20" s="75"/>
      <c r="F20" s="76"/>
      <c r="G20" s="76"/>
      <c r="H20" s="76"/>
      <c r="I20" s="17"/>
      <c r="J20" s="11"/>
      <c r="L20" s="11" t="s">
        <v>8</v>
      </c>
      <c r="M20" s="11" t="s">
        <v>8</v>
      </c>
      <c r="N20" s="11" t="s">
        <v>8</v>
      </c>
      <c r="O20" s="79"/>
      <c r="P20" s="75"/>
      <c r="Q20" s="76"/>
      <c r="R20" s="76"/>
      <c r="S20" s="76"/>
      <c r="T20" s="17"/>
      <c r="U20" s="11"/>
    </row>
    <row r="21" spans="1:21" ht="12.75">
      <c r="A21" s="1">
        <v>4</v>
      </c>
      <c r="B21" s="1">
        <v>1</v>
      </c>
      <c r="C21" s="1">
        <v>2</v>
      </c>
      <c r="D21" s="78" t="s">
        <v>66</v>
      </c>
      <c r="E21" s="67" t="s">
        <v>86</v>
      </c>
      <c r="F21" s="68" t="s">
        <v>75</v>
      </c>
      <c r="G21" s="69" t="s">
        <v>90</v>
      </c>
      <c r="H21" s="69"/>
      <c r="I21" s="15">
        <v>6</v>
      </c>
      <c r="J21" s="12">
        <f>6-I21</f>
        <v>0</v>
      </c>
      <c r="L21" s="1">
        <v>18</v>
      </c>
      <c r="M21" s="1">
        <v>6</v>
      </c>
      <c r="N21" s="1">
        <v>1</v>
      </c>
      <c r="O21" s="78" t="s">
        <v>99</v>
      </c>
      <c r="P21" s="67" t="s">
        <v>68</v>
      </c>
      <c r="Q21" s="68" t="s">
        <v>70</v>
      </c>
      <c r="R21" s="69"/>
      <c r="S21" s="69" t="s">
        <v>83</v>
      </c>
      <c r="T21" s="15">
        <v>0</v>
      </c>
      <c r="U21" s="12">
        <f>6-T21</f>
        <v>6</v>
      </c>
    </row>
    <row r="22" spans="1:21" ht="12.75">
      <c r="A22" s="1">
        <v>4</v>
      </c>
      <c r="B22" s="1">
        <v>5</v>
      </c>
      <c r="C22" s="1">
        <v>8</v>
      </c>
      <c r="D22" s="77" t="s">
        <v>79</v>
      </c>
      <c r="E22" s="70" t="s">
        <v>87</v>
      </c>
      <c r="F22" s="71" t="s">
        <v>75</v>
      </c>
      <c r="G22" s="72"/>
      <c r="H22" s="72" t="s">
        <v>91</v>
      </c>
      <c r="I22" s="16">
        <v>0</v>
      </c>
      <c r="J22" s="12">
        <f>6-I22</f>
        <v>6</v>
      </c>
      <c r="L22" s="1">
        <v>18</v>
      </c>
      <c r="M22" s="1">
        <v>2</v>
      </c>
      <c r="N22" s="1">
        <v>4</v>
      </c>
      <c r="O22" s="77" t="s">
        <v>79</v>
      </c>
      <c r="P22" s="70" t="s">
        <v>88</v>
      </c>
      <c r="Q22" s="71" t="s">
        <v>115</v>
      </c>
      <c r="R22" s="72"/>
      <c r="S22" s="72" t="s">
        <v>130</v>
      </c>
      <c r="T22" s="16">
        <v>2</v>
      </c>
      <c r="U22" s="12">
        <f>6-T22</f>
        <v>4</v>
      </c>
    </row>
    <row r="23" spans="1:21" ht="12.75">
      <c r="A23" s="1">
        <v>4</v>
      </c>
      <c r="B23" s="1">
        <v>4</v>
      </c>
      <c r="C23" s="1">
        <v>6</v>
      </c>
      <c r="D23" s="77" t="s">
        <v>85</v>
      </c>
      <c r="E23" s="70" t="s">
        <v>88</v>
      </c>
      <c r="F23" s="71" t="s">
        <v>75</v>
      </c>
      <c r="G23" s="72"/>
      <c r="H23" s="72" t="s">
        <v>92</v>
      </c>
      <c r="I23" s="16">
        <v>2</v>
      </c>
      <c r="J23" s="13">
        <f>6-I23</f>
        <v>4</v>
      </c>
      <c r="L23" s="1">
        <v>18</v>
      </c>
      <c r="M23" s="1">
        <v>7</v>
      </c>
      <c r="N23" s="1">
        <v>5</v>
      </c>
      <c r="O23" s="77" t="s">
        <v>79</v>
      </c>
      <c r="P23" s="70" t="s">
        <v>88</v>
      </c>
      <c r="Q23" s="71" t="s">
        <v>82</v>
      </c>
      <c r="R23" s="72"/>
      <c r="S23" s="72" t="s">
        <v>97</v>
      </c>
      <c r="T23" s="16">
        <v>4</v>
      </c>
      <c r="U23" s="13">
        <f>6-T23</f>
        <v>2</v>
      </c>
    </row>
    <row r="24" spans="1:21" ht="12.75">
      <c r="A24" s="1">
        <v>4</v>
      </c>
      <c r="B24" s="1">
        <v>7</v>
      </c>
      <c r="C24" s="1">
        <v>3</v>
      </c>
      <c r="D24" s="77" t="s">
        <v>85</v>
      </c>
      <c r="E24" s="70" t="s">
        <v>89</v>
      </c>
      <c r="F24" s="71" t="s">
        <v>75</v>
      </c>
      <c r="G24" s="72"/>
      <c r="H24" s="72" t="s">
        <v>93</v>
      </c>
      <c r="I24" s="16">
        <v>4</v>
      </c>
      <c r="J24" s="13">
        <f>6-I24</f>
        <v>2</v>
      </c>
      <c r="L24" s="1">
        <v>18</v>
      </c>
      <c r="M24" s="1">
        <v>3</v>
      </c>
      <c r="N24" s="1">
        <v>8</v>
      </c>
      <c r="O24" s="77" t="s">
        <v>79</v>
      </c>
      <c r="P24" s="70" t="s">
        <v>110</v>
      </c>
      <c r="Q24" s="71" t="s">
        <v>71</v>
      </c>
      <c r="R24" s="72" t="s">
        <v>72</v>
      </c>
      <c r="S24" s="72"/>
      <c r="T24" s="16">
        <v>6</v>
      </c>
      <c r="U24" s="13">
        <f>6-T24</f>
        <v>0</v>
      </c>
    </row>
    <row r="25" spans="1:21" ht="12.75" customHeight="1" hidden="1">
      <c r="A25" s="221" t="s">
        <v>17</v>
      </c>
      <c r="B25" s="225"/>
      <c r="C25" s="222"/>
      <c r="D25" s="77"/>
      <c r="E25" s="70"/>
      <c r="F25" s="71"/>
      <c r="G25" s="72"/>
      <c r="H25" s="72"/>
      <c r="I25" s="221"/>
      <c r="J25" s="222"/>
      <c r="L25" s="221" t="s">
        <v>17</v>
      </c>
      <c r="M25" s="225"/>
      <c r="N25" s="222"/>
      <c r="O25" s="77"/>
      <c r="P25" s="70"/>
      <c r="Q25" s="71"/>
      <c r="R25" s="72"/>
      <c r="S25" s="72"/>
      <c r="T25" s="221"/>
      <c r="U25" s="222"/>
    </row>
    <row r="26" spans="1:21" ht="5.25" customHeight="1">
      <c r="A26" s="11" t="s">
        <v>8</v>
      </c>
      <c r="B26" s="11" t="s">
        <v>8</v>
      </c>
      <c r="C26" s="11" t="s">
        <v>8</v>
      </c>
      <c r="D26" s="79"/>
      <c r="E26" s="75"/>
      <c r="F26" s="76"/>
      <c r="G26" s="76"/>
      <c r="H26" s="76"/>
      <c r="I26" s="17"/>
      <c r="J26" s="11"/>
      <c r="L26" s="11" t="s">
        <v>8</v>
      </c>
      <c r="M26" s="11" t="s">
        <v>8</v>
      </c>
      <c r="N26" s="11" t="s">
        <v>8</v>
      </c>
      <c r="O26" s="79"/>
      <c r="P26" s="75"/>
      <c r="Q26" s="76"/>
      <c r="R26" s="76"/>
      <c r="S26" s="76"/>
      <c r="T26" s="17"/>
      <c r="U26" s="11"/>
    </row>
    <row r="27" spans="1:21" ht="12.75">
      <c r="A27" s="1">
        <v>5</v>
      </c>
      <c r="B27" s="1">
        <v>5</v>
      </c>
      <c r="C27" s="1">
        <v>6</v>
      </c>
      <c r="D27" s="78" t="s">
        <v>79</v>
      </c>
      <c r="E27" s="67" t="s">
        <v>74</v>
      </c>
      <c r="F27" s="68" t="s">
        <v>71</v>
      </c>
      <c r="G27" s="69" t="s">
        <v>73</v>
      </c>
      <c r="H27" s="69"/>
      <c r="I27" s="15">
        <v>5</v>
      </c>
      <c r="J27" s="12">
        <f>6-I27</f>
        <v>1</v>
      </c>
      <c r="L27" s="1">
        <v>19</v>
      </c>
      <c r="M27" s="1">
        <v>6</v>
      </c>
      <c r="N27" s="1">
        <v>1</v>
      </c>
      <c r="O27" s="78" t="s">
        <v>79</v>
      </c>
      <c r="P27" s="67" t="s">
        <v>110</v>
      </c>
      <c r="Q27" s="68" t="s">
        <v>71</v>
      </c>
      <c r="R27" s="69" t="s">
        <v>72</v>
      </c>
      <c r="S27" s="69"/>
      <c r="T27" s="15">
        <v>4</v>
      </c>
      <c r="U27" s="12">
        <f>6-T27</f>
        <v>2</v>
      </c>
    </row>
    <row r="28" spans="1:21" ht="12.75">
      <c r="A28" s="1">
        <v>5</v>
      </c>
      <c r="B28" s="1">
        <v>2</v>
      </c>
      <c r="C28" s="1">
        <v>3</v>
      </c>
      <c r="D28" s="77" t="s">
        <v>79</v>
      </c>
      <c r="E28" s="70" t="s">
        <v>94</v>
      </c>
      <c r="F28" s="71" t="s">
        <v>75</v>
      </c>
      <c r="G28" s="72"/>
      <c r="H28" s="72" t="s">
        <v>95</v>
      </c>
      <c r="I28" s="16">
        <v>1</v>
      </c>
      <c r="J28" s="12">
        <f>6-I28</f>
        <v>5</v>
      </c>
      <c r="L28" s="1">
        <v>19</v>
      </c>
      <c r="M28" s="1">
        <v>2</v>
      </c>
      <c r="N28" s="1">
        <v>4</v>
      </c>
      <c r="O28" s="77" t="s">
        <v>99</v>
      </c>
      <c r="P28" s="70" t="s">
        <v>131</v>
      </c>
      <c r="Q28" s="71" t="s">
        <v>116</v>
      </c>
      <c r="R28" s="72" t="s">
        <v>130</v>
      </c>
      <c r="S28" s="72"/>
      <c r="T28" s="16">
        <v>6</v>
      </c>
      <c r="U28" s="12">
        <f>6-T28</f>
        <v>0</v>
      </c>
    </row>
    <row r="29" spans="1:21" ht="12.75">
      <c r="A29" s="1">
        <v>5</v>
      </c>
      <c r="B29" s="1">
        <v>4</v>
      </c>
      <c r="C29" s="1">
        <v>8</v>
      </c>
      <c r="D29" s="77" t="s">
        <v>79</v>
      </c>
      <c r="E29" s="70" t="s">
        <v>94</v>
      </c>
      <c r="F29" s="71" t="s">
        <v>75</v>
      </c>
      <c r="G29" s="72"/>
      <c r="H29" s="72" t="s">
        <v>95</v>
      </c>
      <c r="I29" s="16">
        <v>1</v>
      </c>
      <c r="J29" s="13">
        <f>6-I29</f>
        <v>5</v>
      </c>
      <c r="L29" s="1">
        <v>19</v>
      </c>
      <c r="M29" s="1">
        <v>7</v>
      </c>
      <c r="N29" s="1">
        <v>5</v>
      </c>
      <c r="O29" s="77" t="s">
        <v>85</v>
      </c>
      <c r="P29" s="70" t="s">
        <v>80</v>
      </c>
      <c r="Q29" s="71" t="s">
        <v>75</v>
      </c>
      <c r="R29" s="72"/>
      <c r="S29" s="72" t="s">
        <v>98</v>
      </c>
      <c r="T29" s="16">
        <v>0</v>
      </c>
      <c r="U29" s="13">
        <f>6-T29</f>
        <v>6</v>
      </c>
    </row>
    <row r="30" spans="1:21" ht="12.75">
      <c r="A30" s="1">
        <v>5</v>
      </c>
      <c r="B30" s="1">
        <v>1</v>
      </c>
      <c r="C30" s="1">
        <v>7</v>
      </c>
      <c r="D30" s="77" t="s">
        <v>85</v>
      </c>
      <c r="E30" s="70" t="s">
        <v>80</v>
      </c>
      <c r="F30" s="71" t="s">
        <v>71</v>
      </c>
      <c r="G30" s="72" t="s">
        <v>73</v>
      </c>
      <c r="H30" s="72"/>
      <c r="I30" s="16">
        <v>5</v>
      </c>
      <c r="J30" s="13">
        <f>6-I30</f>
        <v>1</v>
      </c>
      <c r="L30" s="1">
        <v>19</v>
      </c>
      <c r="M30" s="1">
        <v>3</v>
      </c>
      <c r="N30" s="1">
        <v>8</v>
      </c>
      <c r="O30" s="77" t="s">
        <v>99</v>
      </c>
      <c r="P30" s="70" t="s">
        <v>68</v>
      </c>
      <c r="Q30" s="71" t="s">
        <v>70</v>
      </c>
      <c r="R30" s="72"/>
      <c r="S30" s="72" t="s">
        <v>72</v>
      </c>
      <c r="T30" s="16">
        <v>2</v>
      </c>
      <c r="U30" s="13">
        <f>6-T30</f>
        <v>4</v>
      </c>
    </row>
    <row r="31" spans="1:21" ht="12.75" customHeight="1" hidden="1">
      <c r="A31" s="221" t="s">
        <v>17</v>
      </c>
      <c r="B31" s="225"/>
      <c r="C31" s="222"/>
      <c r="D31" s="77"/>
      <c r="E31" s="70"/>
      <c r="F31" s="71"/>
      <c r="G31" s="72"/>
      <c r="H31" s="72"/>
      <c r="I31" s="221"/>
      <c r="J31" s="222"/>
      <c r="L31" s="221" t="s">
        <v>17</v>
      </c>
      <c r="M31" s="225"/>
      <c r="N31" s="222"/>
      <c r="O31" s="77"/>
      <c r="P31" s="70"/>
      <c r="Q31" s="71"/>
      <c r="R31" s="72"/>
      <c r="S31" s="72"/>
      <c r="T31" s="221"/>
      <c r="U31" s="222"/>
    </row>
    <row r="32" spans="1:21" ht="5.25" customHeight="1">
      <c r="A32" s="11" t="s">
        <v>8</v>
      </c>
      <c r="B32" s="11" t="s">
        <v>8</v>
      </c>
      <c r="C32" s="11" t="s">
        <v>8</v>
      </c>
      <c r="D32" s="79"/>
      <c r="E32" s="75"/>
      <c r="F32" s="76"/>
      <c r="G32" s="76"/>
      <c r="H32" s="76"/>
      <c r="I32" s="17"/>
      <c r="J32" s="11"/>
      <c r="L32" s="11" t="s">
        <v>8</v>
      </c>
      <c r="M32" s="11" t="s">
        <v>8</v>
      </c>
      <c r="N32" s="11" t="s">
        <v>8</v>
      </c>
      <c r="O32" s="79"/>
      <c r="P32" s="75"/>
      <c r="Q32" s="76"/>
      <c r="R32" s="76"/>
      <c r="S32" s="76"/>
      <c r="T32" s="17"/>
      <c r="U32" s="11"/>
    </row>
    <row r="33" spans="1:21" ht="12.75">
      <c r="A33" s="1">
        <v>6</v>
      </c>
      <c r="B33" s="1">
        <v>5</v>
      </c>
      <c r="C33" s="1">
        <v>6</v>
      </c>
      <c r="D33" s="78" t="s">
        <v>79</v>
      </c>
      <c r="E33" s="67" t="s">
        <v>80</v>
      </c>
      <c r="F33" s="68" t="s">
        <v>75</v>
      </c>
      <c r="G33" s="69" t="s">
        <v>97</v>
      </c>
      <c r="H33" s="69"/>
      <c r="I33" s="15">
        <v>4</v>
      </c>
      <c r="J33" s="12">
        <f>6-I33</f>
        <v>2</v>
      </c>
      <c r="L33" s="1">
        <v>20</v>
      </c>
      <c r="M33" s="1">
        <v>6</v>
      </c>
      <c r="N33" s="1">
        <v>1</v>
      </c>
      <c r="O33" s="78" t="s">
        <v>85</v>
      </c>
      <c r="P33" s="67" t="s">
        <v>67</v>
      </c>
      <c r="Q33" s="68" t="s">
        <v>75</v>
      </c>
      <c r="R33" s="69"/>
      <c r="S33" s="69" t="s">
        <v>98</v>
      </c>
      <c r="T33" s="15">
        <v>6</v>
      </c>
      <c r="U33" s="12">
        <f>6-T33</f>
        <v>0</v>
      </c>
    </row>
    <row r="34" spans="1:21" ht="12.75">
      <c r="A34" s="1">
        <v>6</v>
      </c>
      <c r="B34" s="1">
        <v>2</v>
      </c>
      <c r="C34" s="1">
        <v>3</v>
      </c>
      <c r="D34" s="77" t="s">
        <v>79</v>
      </c>
      <c r="E34" s="70" t="s">
        <v>80</v>
      </c>
      <c r="F34" s="71" t="s">
        <v>75</v>
      </c>
      <c r="G34" s="72" t="s">
        <v>98</v>
      </c>
      <c r="H34" s="72"/>
      <c r="I34" s="16">
        <v>1</v>
      </c>
      <c r="J34" s="12">
        <f>6-I34</f>
        <v>5</v>
      </c>
      <c r="L34" s="1">
        <v>20</v>
      </c>
      <c r="M34" s="1">
        <v>2</v>
      </c>
      <c r="N34" s="1">
        <v>4</v>
      </c>
      <c r="O34" s="77" t="s">
        <v>85</v>
      </c>
      <c r="P34" s="70" t="s">
        <v>67</v>
      </c>
      <c r="Q34" s="71" t="s">
        <v>115</v>
      </c>
      <c r="R34" s="72"/>
      <c r="S34" s="72" t="s">
        <v>132</v>
      </c>
      <c r="T34" s="16">
        <v>1</v>
      </c>
      <c r="U34" s="12">
        <f>6-T34</f>
        <v>5</v>
      </c>
    </row>
    <row r="35" spans="1:21" ht="12.75">
      <c r="A35" s="1">
        <v>6</v>
      </c>
      <c r="B35" s="1">
        <v>4</v>
      </c>
      <c r="C35" s="1">
        <v>8</v>
      </c>
      <c r="D35" s="77" t="s">
        <v>85</v>
      </c>
      <c r="E35" s="70" t="s">
        <v>67</v>
      </c>
      <c r="F35" s="71" t="s">
        <v>75</v>
      </c>
      <c r="G35" s="72" t="s">
        <v>98</v>
      </c>
      <c r="H35" s="72"/>
      <c r="I35" s="16">
        <v>1</v>
      </c>
      <c r="J35" s="13">
        <f>6-I35</f>
        <v>5</v>
      </c>
      <c r="L35" s="1">
        <v>20</v>
      </c>
      <c r="M35" s="1">
        <v>7</v>
      </c>
      <c r="N35" s="1">
        <v>5</v>
      </c>
      <c r="O35" s="77" t="s">
        <v>85</v>
      </c>
      <c r="P35" s="70" t="s">
        <v>67</v>
      </c>
      <c r="Q35" s="71" t="s">
        <v>82</v>
      </c>
      <c r="R35" s="72"/>
      <c r="S35" s="72" t="s">
        <v>133</v>
      </c>
      <c r="T35" s="16">
        <v>4</v>
      </c>
      <c r="U35" s="13">
        <f>6-T35</f>
        <v>2</v>
      </c>
    </row>
    <row r="36" spans="1:21" ht="12.75">
      <c r="A36" s="1">
        <v>6</v>
      </c>
      <c r="B36" s="1">
        <v>1</v>
      </c>
      <c r="C36" s="1">
        <v>7</v>
      </c>
      <c r="D36" s="77" t="s">
        <v>66</v>
      </c>
      <c r="E36" s="70" t="s">
        <v>96</v>
      </c>
      <c r="F36" s="71" t="s">
        <v>71</v>
      </c>
      <c r="G36" s="72" t="s">
        <v>73</v>
      </c>
      <c r="H36" s="72"/>
      <c r="I36" s="16">
        <v>6</v>
      </c>
      <c r="J36" s="13">
        <f>6-I36</f>
        <v>0</v>
      </c>
      <c r="L36" s="1">
        <v>20</v>
      </c>
      <c r="M36" s="1">
        <v>3</v>
      </c>
      <c r="N36" s="1">
        <v>8</v>
      </c>
      <c r="O36" s="77" t="s">
        <v>79</v>
      </c>
      <c r="P36" s="70" t="s">
        <v>67</v>
      </c>
      <c r="Q36" s="71" t="s">
        <v>115</v>
      </c>
      <c r="R36" s="72"/>
      <c r="S36" s="72" t="s">
        <v>132</v>
      </c>
      <c r="T36" s="16">
        <v>1</v>
      </c>
      <c r="U36" s="13">
        <f>6-T36</f>
        <v>5</v>
      </c>
    </row>
    <row r="37" spans="1:21" ht="12.75" customHeight="1" hidden="1">
      <c r="A37" s="221" t="s">
        <v>17</v>
      </c>
      <c r="B37" s="225"/>
      <c r="C37" s="222"/>
      <c r="D37" s="77"/>
      <c r="E37" s="70"/>
      <c r="F37" s="71"/>
      <c r="G37" s="72"/>
      <c r="H37" s="72"/>
      <c r="I37" s="221"/>
      <c r="J37" s="222"/>
      <c r="L37" s="221" t="s">
        <v>17</v>
      </c>
      <c r="M37" s="225"/>
      <c r="N37" s="222"/>
      <c r="O37" s="77"/>
      <c r="P37" s="70"/>
      <c r="Q37" s="71"/>
      <c r="R37" s="72"/>
      <c r="S37" s="72"/>
      <c r="T37" s="221"/>
      <c r="U37" s="222"/>
    </row>
    <row r="38" spans="1:21" ht="5.25" customHeight="1">
      <c r="A38" s="11" t="s">
        <v>8</v>
      </c>
      <c r="B38" s="11" t="s">
        <v>8</v>
      </c>
      <c r="C38" s="11" t="s">
        <v>8</v>
      </c>
      <c r="D38" s="79"/>
      <c r="E38" s="75"/>
      <c r="F38" s="76"/>
      <c r="G38" s="76"/>
      <c r="H38" s="76"/>
      <c r="I38" s="17"/>
      <c r="J38" s="11"/>
      <c r="L38" s="11" t="s">
        <v>8</v>
      </c>
      <c r="M38" s="11" t="s">
        <v>8</v>
      </c>
      <c r="N38" s="11" t="s">
        <v>8</v>
      </c>
      <c r="O38" s="79"/>
      <c r="P38" s="75"/>
      <c r="Q38" s="76"/>
      <c r="R38" s="76"/>
      <c r="S38" s="76"/>
      <c r="T38" s="17"/>
      <c r="U38" s="11"/>
    </row>
    <row r="39" spans="1:21" ht="12.75">
      <c r="A39" s="1">
        <v>7</v>
      </c>
      <c r="B39" s="1">
        <v>5</v>
      </c>
      <c r="C39" s="1">
        <v>6</v>
      </c>
      <c r="D39" s="78" t="s">
        <v>85</v>
      </c>
      <c r="E39" s="67" t="s">
        <v>74</v>
      </c>
      <c r="F39" s="68" t="s">
        <v>70</v>
      </c>
      <c r="G39" s="69" t="s">
        <v>83</v>
      </c>
      <c r="H39" s="69"/>
      <c r="I39" s="15">
        <v>6</v>
      </c>
      <c r="J39" s="12">
        <f>6-I39</f>
        <v>0</v>
      </c>
      <c r="L39" s="1">
        <v>21</v>
      </c>
      <c r="M39" s="1">
        <v>7</v>
      </c>
      <c r="N39" s="1">
        <v>2</v>
      </c>
      <c r="O39" s="78" t="s">
        <v>66</v>
      </c>
      <c r="P39" s="67" t="s">
        <v>81</v>
      </c>
      <c r="Q39" s="68" t="s">
        <v>82</v>
      </c>
      <c r="R39" s="69" t="s">
        <v>108</v>
      </c>
      <c r="S39" s="69"/>
      <c r="T39" s="15">
        <v>0</v>
      </c>
      <c r="U39" s="12">
        <f>6-T39</f>
        <v>6</v>
      </c>
    </row>
    <row r="40" spans="1:21" ht="12.75">
      <c r="A40" s="1">
        <v>7</v>
      </c>
      <c r="B40" s="1">
        <v>2</v>
      </c>
      <c r="C40" s="1">
        <v>3</v>
      </c>
      <c r="D40" s="77" t="s">
        <v>99</v>
      </c>
      <c r="E40" s="70" t="s">
        <v>86</v>
      </c>
      <c r="F40" s="71" t="s">
        <v>76</v>
      </c>
      <c r="G40" s="72"/>
      <c r="H40" s="72" t="s">
        <v>78</v>
      </c>
      <c r="I40" s="16">
        <v>2</v>
      </c>
      <c r="J40" s="12">
        <f>6-I40</f>
        <v>4</v>
      </c>
      <c r="L40" s="1">
        <v>21</v>
      </c>
      <c r="M40" s="1">
        <v>3</v>
      </c>
      <c r="N40" s="1">
        <v>1</v>
      </c>
      <c r="O40" s="77" t="s">
        <v>66</v>
      </c>
      <c r="P40" s="70" t="s">
        <v>134</v>
      </c>
      <c r="Q40" s="71" t="s">
        <v>75</v>
      </c>
      <c r="R40" s="72" t="s">
        <v>77</v>
      </c>
      <c r="S40" s="72"/>
      <c r="T40" s="16">
        <v>5</v>
      </c>
      <c r="U40" s="12">
        <f>6-T40</f>
        <v>1</v>
      </c>
    </row>
    <row r="41" spans="1:21" ht="12.75">
      <c r="A41" s="1">
        <v>7</v>
      </c>
      <c r="B41" s="1">
        <v>4</v>
      </c>
      <c r="C41" s="1">
        <v>8</v>
      </c>
      <c r="D41" s="77" t="s">
        <v>85</v>
      </c>
      <c r="E41" s="70" t="s">
        <v>100</v>
      </c>
      <c r="F41" s="71" t="s">
        <v>71</v>
      </c>
      <c r="G41" s="72" t="s">
        <v>72</v>
      </c>
      <c r="H41" s="72"/>
      <c r="I41" s="16">
        <v>4</v>
      </c>
      <c r="J41" s="13">
        <f>6-I41</f>
        <v>2</v>
      </c>
      <c r="L41" s="1">
        <v>21</v>
      </c>
      <c r="M41" s="1">
        <v>5</v>
      </c>
      <c r="N41" s="1">
        <v>4</v>
      </c>
      <c r="O41" s="77" t="s">
        <v>66</v>
      </c>
      <c r="P41" s="70" t="s">
        <v>134</v>
      </c>
      <c r="Q41" s="71" t="s">
        <v>75</v>
      </c>
      <c r="R41" s="72" t="s">
        <v>77</v>
      </c>
      <c r="S41" s="72"/>
      <c r="T41" s="16">
        <v>5</v>
      </c>
      <c r="U41" s="13">
        <f>6-T41</f>
        <v>1</v>
      </c>
    </row>
    <row r="42" spans="1:21" ht="12.75">
      <c r="A42" s="1">
        <v>7</v>
      </c>
      <c r="B42" s="1">
        <v>1</v>
      </c>
      <c r="C42" s="1">
        <v>7</v>
      </c>
      <c r="D42" s="77" t="s">
        <v>79</v>
      </c>
      <c r="E42" s="70" t="s">
        <v>101</v>
      </c>
      <c r="F42" s="71" t="s">
        <v>75</v>
      </c>
      <c r="G42" s="72"/>
      <c r="H42" s="72" t="s">
        <v>102</v>
      </c>
      <c r="I42" s="16">
        <v>0</v>
      </c>
      <c r="J42" s="13">
        <f>6-I42</f>
        <v>6</v>
      </c>
      <c r="L42" s="1">
        <v>21</v>
      </c>
      <c r="M42" s="1">
        <v>6</v>
      </c>
      <c r="N42" s="1">
        <v>8</v>
      </c>
      <c r="O42" s="77" t="s">
        <v>79</v>
      </c>
      <c r="P42" s="70" t="s">
        <v>135</v>
      </c>
      <c r="Q42" s="71" t="s">
        <v>70</v>
      </c>
      <c r="R42" s="72" t="s">
        <v>78</v>
      </c>
      <c r="S42" s="72"/>
      <c r="T42" s="16">
        <v>2</v>
      </c>
      <c r="U42" s="13">
        <f>6-T42</f>
        <v>4</v>
      </c>
    </row>
    <row r="43" spans="1:21" ht="12.75" customHeight="1" hidden="1">
      <c r="A43" s="221" t="s">
        <v>17</v>
      </c>
      <c r="B43" s="225"/>
      <c r="C43" s="222"/>
      <c r="D43" s="77"/>
      <c r="E43" s="70"/>
      <c r="F43" s="71"/>
      <c r="G43" s="72"/>
      <c r="H43" s="72"/>
      <c r="I43" s="221"/>
      <c r="J43" s="222"/>
      <c r="L43" s="221" t="s">
        <v>17</v>
      </c>
      <c r="M43" s="225"/>
      <c r="N43" s="222"/>
      <c r="O43" s="77"/>
      <c r="P43" s="70"/>
      <c r="Q43" s="71"/>
      <c r="R43" s="72"/>
      <c r="S43" s="72"/>
      <c r="T43" s="221"/>
      <c r="U43" s="222"/>
    </row>
    <row r="44" spans="1:21" ht="5.25" customHeight="1">
      <c r="A44" s="11" t="s">
        <v>8</v>
      </c>
      <c r="B44" s="11" t="s">
        <v>8</v>
      </c>
      <c r="C44" s="11" t="s">
        <v>8</v>
      </c>
      <c r="D44" s="79"/>
      <c r="E44" s="75"/>
      <c r="F44" s="76"/>
      <c r="G44" s="76"/>
      <c r="H44" s="76"/>
      <c r="I44" s="17"/>
      <c r="J44" s="11"/>
      <c r="L44" s="11" t="s">
        <v>8</v>
      </c>
      <c r="M44" s="11" t="s">
        <v>8</v>
      </c>
      <c r="N44" s="11" t="s">
        <v>8</v>
      </c>
      <c r="O44" s="79"/>
      <c r="P44" s="75"/>
      <c r="Q44" s="76"/>
      <c r="R44" s="76"/>
      <c r="S44" s="76"/>
      <c r="T44" s="17"/>
      <c r="U44" s="11"/>
    </row>
    <row r="45" spans="1:21" ht="12.75">
      <c r="A45" s="1">
        <v>8</v>
      </c>
      <c r="B45" s="1">
        <v>5</v>
      </c>
      <c r="C45" s="1">
        <v>6</v>
      </c>
      <c r="D45" s="78" t="s">
        <v>66</v>
      </c>
      <c r="E45" s="67" t="s">
        <v>50</v>
      </c>
      <c r="F45" s="68" t="s">
        <v>70</v>
      </c>
      <c r="G45" s="69"/>
      <c r="H45" s="69" t="s">
        <v>72</v>
      </c>
      <c r="I45" s="15">
        <v>0</v>
      </c>
      <c r="J45" s="12">
        <f>6-I45</f>
        <v>6</v>
      </c>
      <c r="L45" s="1">
        <v>22</v>
      </c>
      <c r="M45" s="1">
        <v>7</v>
      </c>
      <c r="N45" s="1">
        <v>2</v>
      </c>
      <c r="O45" s="78" t="s">
        <v>99</v>
      </c>
      <c r="P45" s="67" t="s">
        <v>80</v>
      </c>
      <c r="Q45" s="68" t="s">
        <v>75</v>
      </c>
      <c r="R45" s="69" t="s">
        <v>105</v>
      </c>
      <c r="S45" s="69"/>
      <c r="T45" s="15">
        <v>2</v>
      </c>
      <c r="U45" s="12">
        <f>6-T45</f>
        <v>4</v>
      </c>
    </row>
    <row r="46" spans="1:21" ht="12.75">
      <c r="A46" s="1">
        <v>8</v>
      </c>
      <c r="B46" s="1">
        <v>2</v>
      </c>
      <c r="C46" s="1">
        <v>3</v>
      </c>
      <c r="D46" s="77" t="s">
        <v>66</v>
      </c>
      <c r="E46" s="70" t="s">
        <v>80</v>
      </c>
      <c r="F46" s="71" t="s">
        <v>71</v>
      </c>
      <c r="G46" s="72"/>
      <c r="H46" s="72" t="s">
        <v>73</v>
      </c>
      <c r="I46" s="16">
        <v>2</v>
      </c>
      <c r="J46" s="12">
        <f>6-I46</f>
        <v>4</v>
      </c>
      <c r="L46" s="1">
        <v>22</v>
      </c>
      <c r="M46" s="1">
        <v>3</v>
      </c>
      <c r="N46" s="1">
        <v>1</v>
      </c>
      <c r="O46" s="77" t="s">
        <v>99</v>
      </c>
      <c r="P46" s="70" t="s">
        <v>80</v>
      </c>
      <c r="Q46" s="71" t="s">
        <v>82</v>
      </c>
      <c r="R46" s="72" t="s">
        <v>128</v>
      </c>
      <c r="S46" s="72"/>
      <c r="T46" s="16">
        <v>6</v>
      </c>
      <c r="U46" s="12">
        <f>6-T46</f>
        <v>0</v>
      </c>
    </row>
    <row r="47" spans="1:21" ht="12.75">
      <c r="A47" s="1">
        <v>8</v>
      </c>
      <c r="B47" s="1">
        <v>4</v>
      </c>
      <c r="C47" s="1">
        <v>8</v>
      </c>
      <c r="D47" s="77" t="s">
        <v>66</v>
      </c>
      <c r="E47" s="70" t="s">
        <v>80</v>
      </c>
      <c r="F47" s="71" t="s">
        <v>75</v>
      </c>
      <c r="G47" s="72" t="s">
        <v>105</v>
      </c>
      <c r="H47" s="72"/>
      <c r="I47" s="16">
        <v>4</v>
      </c>
      <c r="J47" s="13">
        <f>6-I47</f>
        <v>2</v>
      </c>
      <c r="L47" s="1">
        <v>22</v>
      </c>
      <c r="M47" s="1">
        <v>5</v>
      </c>
      <c r="N47" s="1">
        <v>4</v>
      </c>
      <c r="O47" s="77" t="s">
        <v>99</v>
      </c>
      <c r="P47" s="70" t="s">
        <v>80</v>
      </c>
      <c r="Q47" s="71" t="s">
        <v>75</v>
      </c>
      <c r="R47" s="72" t="s">
        <v>105</v>
      </c>
      <c r="S47" s="72"/>
      <c r="T47" s="16">
        <v>2</v>
      </c>
      <c r="U47" s="13">
        <f>6-T47</f>
        <v>4</v>
      </c>
    </row>
    <row r="48" spans="1:21" ht="12.75">
      <c r="A48" s="1">
        <v>8</v>
      </c>
      <c r="B48" s="1">
        <v>1</v>
      </c>
      <c r="C48" s="1">
        <v>7</v>
      </c>
      <c r="D48" s="77" t="s">
        <v>79</v>
      </c>
      <c r="E48" s="70" t="s">
        <v>103</v>
      </c>
      <c r="F48" s="71" t="s">
        <v>104</v>
      </c>
      <c r="G48" s="72" t="s">
        <v>106</v>
      </c>
      <c r="H48" s="72"/>
      <c r="I48" s="16">
        <v>6</v>
      </c>
      <c r="J48" s="13">
        <f>6-I48</f>
        <v>0</v>
      </c>
      <c r="L48" s="1">
        <v>22</v>
      </c>
      <c r="M48" s="1">
        <v>6</v>
      </c>
      <c r="N48" s="1">
        <v>8</v>
      </c>
      <c r="O48" s="77" t="s">
        <v>99</v>
      </c>
      <c r="P48" s="70" t="s">
        <v>80</v>
      </c>
      <c r="Q48" s="71" t="s">
        <v>75</v>
      </c>
      <c r="R48" s="72" t="s">
        <v>105</v>
      </c>
      <c r="S48" s="72"/>
      <c r="T48" s="16">
        <v>2</v>
      </c>
      <c r="U48" s="13">
        <f>6-T48</f>
        <v>4</v>
      </c>
    </row>
    <row r="49" spans="1:21" ht="12.75" customHeight="1" hidden="1">
      <c r="A49" s="221" t="s">
        <v>17</v>
      </c>
      <c r="B49" s="225"/>
      <c r="C49" s="222"/>
      <c r="D49" s="77"/>
      <c r="E49" s="70"/>
      <c r="F49" s="71"/>
      <c r="G49" s="72"/>
      <c r="H49" s="72"/>
      <c r="I49" s="221"/>
      <c r="J49" s="222"/>
      <c r="L49" s="221" t="s">
        <v>17</v>
      </c>
      <c r="M49" s="225"/>
      <c r="N49" s="222"/>
      <c r="O49" s="77"/>
      <c r="P49" s="70"/>
      <c r="Q49" s="71"/>
      <c r="R49" s="72"/>
      <c r="S49" s="72"/>
      <c r="T49" s="221"/>
      <c r="U49" s="222"/>
    </row>
    <row r="50" spans="1:21" ht="5.25" customHeight="1">
      <c r="A50" s="11" t="s">
        <v>8</v>
      </c>
      <c r="B50" s="11" t="s">
        <v>8</v>
      </c>
      <c r="C50" s="11" t="s">
        <v>8</v>
      </c>
      <c r="D50" s="79"/>
      <c r="E50" s="75"/>
      <c r="F50" s="76"/>
      <c r="G50" s="76"/>
      <c r="H50" s="76"/>
      <c r="I50" s="17"/>
      <c r="J50" s="11"/>
      <c r="L50" s="11" t="s">
        <v>8</v>
      </c>
      <c r="M50" s="11" t="s">
        <v>8</v>
      </c>
      <c r="N50" s="11" t="s">
        <v>8</v>
      </c>
      <c r="O50" s="79"/>
      <c r="P50" s="75"/>
      <c r="Q50" s="76"/>
      <c r="R50" s="76"/>
      <c r="S50" s="76"/>
      <c r="T50" s="17"/>
      <c r="U50" s="11"/>
    </row>
    <row r="51" spans="1:21" ht="12.75">
      <c r="A51" s="1">
        <v>9</v>
      </c>
      <c r="B51" s="1">
        <v>4</v>
      </c>
      <c r="C51" s="1">
        <v>7</v>
      </c>
      <c r="D51" s="78" t="s">
        <v>99</v>
      </c>
      <c r="E51" s="67" t="s">
        <v>68</v>
      </c>
      <c r="F51" s="68" t="s">
        <v>70</v>
      </c>
      <c r="G51" s="69"/>
      <c r="H51" s="69" t="s">
        <v>72</v>
      </c>
      <c r="I51" s="15">
        <v>2</v>
      </c>
      <c r="J51" s="12">
        <f>6-I51</f>
        <v>4</v>
      </c>
      <c r="L51" s="1">
        <v>23</v>
      </c>
      <c r="M51" s="1">
        <v>7</v>
      </c>
      <c r="N51" s="1">
        <v>2</v>
      </c>
      <c r="O51" s="78" t="s">
        <v>66</v>
      </c>
      <c r="P51" s="67" t="s">
        <v>74</v>
      </c>
      <c r="Q51" s="68" t="s">
        <v>75</v>
      </c>
      <c r="R51" s="69" t="s">
        <v>77</v>
      </c>
      <c r="S51" s="69"/>
      <c r="T51" s="15">
        <v>6</v>
      </c>
      <c r="U51" s="12">
        <f>6-T51</f>
        <v>0</v>
      </c>
    </row>
    <row r="52" spans="1:21" ht="12.75">
      <c r="A52" s="1">
        <v>9</v>
      </c>
      <c r="B52" s="1">
        <v>3</v>
      </c>
      <c r="C52" s="1">
        <v>6</v>
      </c>
      <c r="D52" s="77" t="s">
        <v>99</v>
      </c>
      <c r="E52" s="70" t="s">
        <v>67</v>
      </c>
      <c r="F52" s="71" t="s">
        <v>70</v>
      </c>
      <c r="G52" s="72"/>
      <c r="H52" s="72" t="s">
        <v>108</v>
      </c>
      <c r="I52" s="16">
        <v>0</v>
      </c>
      <c r="J52" s="12">
        <f>6-I52</f>
        <v>6</v>
      </c>
      <c r="L52" s="1">
        <v>23</v>
      </c>
      <c r="M52" s="1">
        <v>3</v>
      </c>
      <c r="N52" s="1">
        <v>1</v>
      </c>
      <c r="O52" s="77" t="s">
        <v>99</v>
      </c>
      <c r="P52" s="70" t="s">
        <v>86</v>
      </c>
      <c r="Q52" s="71" t="s">
        <v>115</v>
      </c>
      <c r="R52" s="72" t="s">
        <v>108</v>
      </c>
      <c r="S52" s="72"/>
      <c r="T52" s="16">
        <v>1</v>
      </c>
      <c r="U52" s="12">
        <f>6-T52</f>
        <v>5</v>
      </c>
    </row>
    <row r="53" spans="1:21" ht="12.75">
      <c r="A53" s="1">
        <v>9</v>
      </c>
      <c r="B53" s="1">
        <v>1</v>
      </c>
      <c r="C53" s="1">
        <v>8</v>
      </c>
      <c r="D53" s="77" t="s">
        <v>99</v>
      </c>
      <c r="E53" s="70" t="s">
        <v>68</v>
      </c>
      <c r="F53" s="71" t="s">
        <v>75</v>
      </c>
      <c r="G53" s="72" t="s">
        <v>97</v>
      </c>
      <c r="H53" s="72"/>
      <c r="I53" s="16">
        <v>4</v>
      </c>
      <c r="J53" s="13">
        <f>6-I53</f>
        <v>2</v>
      </c>
      <c r="L53" s="1">
        <v>23</v>
      </c>
      <c r="M53" s="1">
        <v>5</v>
      </c>
      <c r="N53" s="1">
        <v>4</v>
      </c>
      <c r="O53" s="77" t="s">
        <v>99</v>
      </c>
      <c r="P53" s="70" t="s">
        <v>86</v>
      </c>
      <c r="Q53" s="71" t="s">
        <v>115</v>
      </c>
      <c r="R53" s="72" t="s">
        <v>108</v>
      </c>
      <c r="S53" s="72"/>
      <c r="T53" s="16">
        <v>1</v>
      </c>
      <c r="U53" s="13">
        <f>6-T53</f>
        <v>5</v>
      </c>
    </row>
    <row r="54" spans="1:21" ht="12.75">
      <c r="A54" s="1">
        <v>9</v>
      </c>
      <c r="B54" s="1">
        <v>2</v>
      </c>
      <c r="C54" s="1">
        <v>5</v>
      </c>
      <c r="D54" s="77" t="s">
        <v>85</v>
      </c>
      <c r="E54" s="70" t="s">
        <v>107</v>
      </c>
      <c r="F54" s="71" t="s">
        <v>104</v>
      </c>
      <c r="G54" s="72" t="s">
        <v>109</v>
      </c>
      <c r="H54" s="72"/>
      <c r="I54" s="16">
        <v>6</v>
      </c>
      <c r="J54" s="13">
        <f>6-I54</f>
        <v>0</v>
      </c>
      <c r="L54" s="1">
        <v>23</v>
      </c>
      <c r="M54" s="1">
        <v>6</v>
      </c>
      <c r="N54" s="1">
        <v>8</v>
      </c>
      <c r="O54" s="77" t="s">
        <v>79</v>
      </c>
      <c r="P54" s="70" t="s">
        <v>100</v>
      </c>
      <c r="Q54" s="71" t="s">
        <v>104</v>
      </c>
      <c r="R54" s="72" t="s">
        <v>111</v>
      </c>
      <c r="S54" s="72"/>
      <c r="T54" s="16">
        <v>4</v>
      </c>
      <c r="U54" s="13">
        <f>6-T54</f>
        <v>2</v>
      </c>
    </row>
    <row r="55" spans="1:21" ht="12.75" customHeight="1" hidden="1">
      <c r="A55" s="221" t="s">
        <v>17</v>
      </c>
      <c r="B55" s="225"/>
      <c r="C55" s="222"/>
      <c r="D55" s="77"/>
      <c r="E55" s="70"/>
      <c r="F55" s="71"/>
      <c r="G55" s="72"/>
      <c r="H55" s="72"/>
      <c r="I55" s="221"/>
      <c r="J55" s="222"/>
      <c r="L55" s="221" t="s">
        <v>17</v>
      </c>
      <c r="M55" s="225"/>
      <c r="N55" s="222"/>
      <c r="O55" s="77"/>
      <c r="P55" s="70"/>
      <c r="Q55" s="71"/>
      <c r="R55" s="72"/>
      <c r="S55" s="72"/>
      <c r="T55" s="221"/>
      <c r="U55" s="222"/>
    </row>
    <row r="56" spans="1:21" ht="5.25" customHeight="1">
      <c r="A56" s="11" t="s">
        <v>8</v>
      </c>
      <c r="B56" s="11" t="s">
        <v>8</v>
      </c>
      <c r="C56" s="11" t="s">
        <v>8</v>
      </c>
      <c r="D56" s="79"/>
      <c r="E56" s="75"/>
      <c r="F56" s="76"/>
      <c r="G56" s="76"/>
      <c r="H56" s="76"/>
      <c r="I56" s="17"/>
      <c r="J56" s="11"/>
      <c r="L56" s="11" t="s">
        <v>8</v>
      </c>
      <c r="M56" s="11" t="s">
        <v>8</v>
      </c>
      <c r="N56" s="11" t="s">
        <v>8</v>
      </c>
      <c r="O56" s="79"/>
      <c r="P56" s="75"/>
      <c r="Q56" s="76"/>
      <c r="R56" s="76"/>
      <c r="S56" s="76"/>
      <c r="T56" s="17"/>
      <c r="U56" s="11"/>
    </row>
    <row r="57" spans="1:21" ht="12.75">
      <c r="A57" s="1">
        <v>10</v>
      </c>
      <c r="B57" s="1">
        <v>4</v>
      </c>
      <c r="C57" s="1">
        <v>7</v>
      </c>
      <c r="D57" s="78" t="s">
        <v>85</v>
      </c>
      <c r="E57" s="67" t="s">
        <v>74</v>
      </c>
      <c r="F57" s="68" t="s">
        <v>82</v>
      </c>
      <c r="G57" s="69" t="s">
        <v>84</v>
      </c>
      <c r="H57" s="69"/>
      <c r="I57" s="15">
        <v>2</v>
      </c>
      <c r="J57" s="12">
        <f>6-I57</f>
        <v>4</v>
      </c>
      <c r="L57" s="1">
        <v>24</v>
      </c>
      <c r="M57" s="1">
        <v>7</v>
      </c>
      <c r="N57" s="1">
        <v>2</v>
      </c>
      <c r="O57" s="78" t="s">
        <v>66</v>
      </c>
      <c r="P57" s="67" t="s">
        <v>86</v>
      </c>
      <c r="Q57" s="68" t="s">
        <v>71</v>
      </c>
      <c r="R57" s="69"/>
      <c r="S57" s="69" t="s">
        <v>73</v>
      </c>
      <c r="T57" s="15">
        <v>1</v>
      </c>
      <c r="U57" s="12">
        <f>6-T57</f>
        <v>5</v>
      </c>
    </row>
    <row r="58" spans="1:21" ht="12.75">
      <c r="A58" s="1">
        <v>10</v>
      </c>
      <c r="B58" s="1">
        <v>3</v>
      </c>
      <c r="C58" s="1">
        <v>6</v>
      </c>
      <c r="D58" s="77" t="s">
        <v>85</v>
      </c>
      <c r="E58" s="70" t="s">
        <v>74</v>
      </c>
      <c r="F58" s="71" t="s">
        <v>82</v>
      </c>
      <c r="G58" s="72" t="s">
        <v>84</v>
      </c>
      <c r="H58" s="72"/>
      <c r="I58" s="16">
        <v>2</v>
      </c>
      <c r="J58" s="12">
        <f>6-I58</f>
        <v>4</v>
      </c>
      <c r="L58" s="1">
        <v>24</v>
      </c>
      <c r="M58" s="1">
        <v>3</v>
      </c>
      <c r="N58" s="1">
        <v>1</v>
      </c>
      <c r="O58" s="77" t="s">
        <v>79</v>
      </c>
      <c r="P58" s="70" t="s">
        <v>136</v>
      </c>
      <c r="Q58" s="71" t="s">
        <v>71</v>
      </c>
      <c r="R58" s="72" t="s">
        <v>72</v>
      </c>
      <c r="S58" s="72"/>
      <c r="T58" s="16">
        <v>6</v>
      </c>
      <c r="U58" s="12">
        <f>6-T58</f>
        <v>0</v>
      </c>
    </row>
    <row r="59" spans="1:21" ht="12.75">
      <c r="A59" s="1">
        <v>10</v>
      </c>
      <c r="B59" s="1">
        <v>1</v>
      </c>
      <c r="C59" s="1">
        <v>8</v>
      </c>
      <c r="D59" s="77" t="s">
        <v>85</v>
      </c>
      <c r="E59" s="70" t="s">
        <v>74</v>
      </c>
      <c r="F59" s="71" t="s">
        <v>75</v>
      </c>
      <c r="G59" s="72" t="s">
        <v>77</v>
      </c>
      <c r="H59" s="72"/>
      <c r="I59" s="16">
        <v>6</v>
      </c>
      <c r="J59" s="13">
        <f>6-I59</f>
        <v>0</v>
      </c>
      <c r="L59" s="1">
        <v>24</v>
      </c>
      <c r="M59" s="1">
        <v>5</v>
      </c>
      <c r="N59" s="1">
        <v>4</v>
      </c>
      <c r="O59" s="77" t="s">
        <v>79</v>
      </c>
      <c r="P59" s="70" t="s">
        <v>68</v>
      </c>
      <c r="Q59" s="71" t="s">
        <v>71</v>
      </c>
      <c r="R59" s="72" t="s">
        <v>73</v>
      </c>
      <c r="S59" s="72"/>
      <c r="T59" s="16">
        <v>4</v>
      </c>
      <c r="U59" s="13">
        <f>6-T59</f>
        <v>2</v>
      </c>
    </row>
    <row r="60" spans="1:21" ht="12.75">
      <c r="A60" s="1">
        <v>10</v>
      </c>
      <c r="B60" s="1">
        <v>2</v>
      </c>
      <c r="C60" s="1">
        <v>5</v>
      </c>
      <c r="D60" s="77" t="s">
        <v>85</v>
      </c>
      <c r="E60" s="70" t="s">
        <v>74</v>
      </c>
      <c r="F60" s="71" t="s">
        <v>82</v>
      </c>
      <c r="G60" s="72" t="s">
        <v>84</v>
      </c>
      <c r="H60" s="72"/>
      <c r="I60" s="16">
        <v>2</v>
      </c>
      <c r="J60" s="13">
        <f>6-I60</f>
        <v>4</v>
      </c>
      <c r="L60" s="1">
        <v>24</v>
      </c>
      <c r="M60" s="1">
        <v>6</v>
      </c>
      <c r="N60" s="1">
        <v>8</v>
      </c>
      <c r="O60" s="77" t="s">
        <v>66</v>
      </c>
      <c r="P60" s="70" t="s">
        <v>86</v>
      </c>
      <c r="Q60" s="71" t="s">
        <v>71</v>
      </c>
      <c r="R60" s="72"/>
      <c r="S60" s="72" t="s">
        <v>73</v>
      </c>
      <c r="T60" s="16">
        <v>1</v>
      </c>
      <c r="U60" s="13">
        <f>6-T60</f>
        <v>5</v>
      </c>
    </row>
    <row r="61" spans="1:21" ht="12.75" customHeight="1" hidden="1">
      <c r="A61" s="221" t="s">
        <v>17</v>
      </c>
      <c r="B61" s="225"/>
      <c r="C61" s="222"/>
      <c r="D61" s="77"/>
      <c r="E61" s="70"/>
      <c r="F61" s="71"/>
      <c r="G61" s="72"/>
      <c r="H61" s="72"/>
      <c r="I61" s="221"/>
      <c r="J61" s="222"/>
      <c r="L61" s="221" t="s">
        <v>17</v>
      </c>
      <c r="M61" s="225"/>
      <c r="N61" s="222"/>
      <c r="O61" s="77"/>
      <c r="P61" s="70"/>
      <c r="Q61" s="71"/>
      <c r="R61" s="72"/>
      <c r="S61" s="72"/>
      <c r="T61" s="221"/>
      <c r="U61" s="222"/>
    </row>
    <row r="62" spans="1:21" ht="5.25" customHeight="1">
      <c r="A62" s="11" t="s">
        <v>8</v>
      </c>
      <c r="B62" s="11" t="s">
        <v>8</v>
      </c>
      <c r="C62" s="11" t="s">
        <v>8</v>
      </c>
      <c r="D62" s="79"/>
      <c r="E62" s="75"/>
      <c r="F62" s="76"/>
      <c r="G62" s="76"/>
      <c r="H62" s="76"/>
      <c r="I62" s="17"/>
      <c r="J62" s="11"/>
      <c r="L62" s="11" t="s">
        <v>8</v>
      </c>
      <c r="M62" s="11" t="s">
        <v>8</v>
      </c>
      <c r="N62" s="11" t="s">
        <v>8</v>
      </c>
      <c r="O62" s="79"/>
      <c r="P62" s="75"/>
      <c r="Q62" s="76"/>
      <c r="R62" s="76"/>
      <c r="S62" s="76"/>
      <c r="T62" s="17"/>
      <c r="U62" s="11"/>
    </row>
    <row r="63" spans="1:21" ht="12.75">
      <c r="A63" s="1">
        <v>11</v>
      </c>
      <c r="B63" s="1">
        <v>4</v>
      </c>
      <c r="C63" s="1">
        <v>7</v>
      </c>
      <c r="D63" s="78" t="s">
        <v>99</v>
      </c>
      <c r="E63" s="67" t="s">
        <v>100</v>
      </c>
      <c r="F63" s="68" t="s">
        <v>75</v>
      </c>
      <c r="G63" s="69" t="s">
        <v>92</v>
      </c>
      <c r="H63" s="69"/>
      <c r="I63" s="15">
        <v>0</v>
      </c>
      <c r="J63" s="12">
        <f>6-I63</f>
        <v>6</v>
      </c>
      <c r="L63" s="1">
        <v>25</v>
      </c>
      <c r="M63" s="1">
        <v>7</v>
      </c>
      <c r="N63" s="1">
        <v>8</v>
      </c>
      <c r="O63" s="78" t="s">
        <v>66</v>
      </c>
      <c r="P63" s="67" t="s">
        <v>80</v>
      </c>
      <c r="Q63" s="68"/>
      <c r="R63" s="69"/>
      <c r="S63" s="69" t="s">
        <v>73</v>
      </c>
      <c r="T63" s="15">
        <v>2</v>
      </c>
      <c r="U63" s="12">
        <f>6-T63</f>
        <v>4</v>
      </c>
    </row>
    <row r="64" spans="1:21" ht="12.75">
      <c r="A64" s="1">
        <v>11</v>
      </c>
      <c r="B64" s="1">
        <v>3</v>
      </c>
      <c r="C64" s="1">
        <v>6</v>
      </c>
      <c r="D64" s="77" t="s">
        <v>99</v>
      </c>
      <c r="E64" s="70" t="s">
        <v>74</v>
      </c>
      <c r="F64" s="71" t="s">
        <v>75</v>
      </c>
      <c r="G64" s="72" t="s">
        <v>111</v>
      </c>
      <c r="H64" s="72"/>
      <c r="I64" s="16">
        <v>3</v>
      </c>
      <c r="J64" s="12">
        <f>6-I64</f>
        <v>3</v>
      </c>
      <c r="L64" s="1">
        <v>25</v>
      </c>
      <c r="M64" s="1">
        <v>5</v>
      </c>
      <c r="N64" s="1">
        <v>3</v>
      </c>
      <c r="O64" s="77" t="s">
        <v>66</v>
      </c>
      <c r="P64" s="70" t="s">
        <v>80</v>
      </c>
      <c r="Q64" s="71"/>
      <c r="R64" s="72"/>
      <c r="S64" s="72" t="s">
        <v>73</v>
      </c>
      <c r="T64" s="16">
        <v>2</v>
      </c>
      <c r="U64" s="12">
        <f>6-T64</f>
        <v>4</v>
      </c>
    </row>
    <row r="65" spans="1:21" ht="12.75">
      <c r="A65" s="1">
        <v>11</v>
      </c>
      <c r="B65" s="1">
        <v>1</v>
      </c>
      <c r="C65" s="1">
        <v>8</v>
      </c>
      <c r="D65" s="77" t="s">
        <v>66</v>
      </c>
      <c r="E65" s="70" t="s">
        <v>74</v>
      </c>
      <c r="F65" s="71" t="s">
        <v>75</v>
      </c>
      <c r="G65" s="72" t="s">
        <v>111</v>
      </c>
      <c r="H65" s="72"/>
      <c r="I65" s="16">
        <v>3</v>
      </c>
      <c r="J65" s="13">
        <f>6-I65</f>
        <v>3</v>
      </c>
      <c r="L65" s="1">
        <v>25</v>
      </c>
      <c r="M65" s="1">
        <v>6</v>
      </c>
      <c r="N65" s="1">
        <v>2</v>
      </c>
      <c r="O65" s="77" t="s">
        <v>66</v>
      </c>
      <c r="P65" s="70" t="s">
        <v>80</v>
      </c>
      <c r="Q65" s="71"/>
      <c r="R65" s="72"/>
      <c r="S65" s="72" t="s">
        <v>73</v>
      </c>
      <c r="T65" s="16">
        <v>2</v>
      </c>
      <c r="U65" s="13">
        <f>6-T65</f>
        <v>4</v>
      </c>
    </row>
    <row r="66" spans="1:21" ht="12.75">
      <c r="A66" s="1">
        <v>11</v>
      </c>
      <c r="B66" s="1">
        <v>2</v>
      </c>
      <c r="C66" s="1">
        <v>5</v>
      </c>
      <c r="D66" s="77" t="s">
        <v>66</v>
      </c>
      <c r="E66" s="70" t="s">
        <v>74</v>
      </c>
      <c r="F66" s="71" t="s">
        <v>82</v>
      </c>
      <c r="G66" s="72" t="s">
        <v>112</v>
      </c>
      <c r="H66" s="72"/>
      <c r="I66" s="16">
        <v>6</v>
      </c>
      <c r="J66" s="13">
        <f>6-I66</f>
        <v>0</v>
      </c>
      <c r="L66" s="1">
        <v>25</v>
      </c>
      <c r="M66" s="1">
        <v>4</v>
      </c>
      <c r="N66" s="1">
        <v>1</v>
      </c>
      <c r="O66" s="77" t="s">
        <v>66</v>
      </c>
      <c r="P66" s="70" t="s">
        <v>137</v>
      </c>
      <c r="Q66" s="71"/>
      <c r="R66" s="72" t="s">
        <v>112</v>
      </c>
      <c r="S66" s="72"/>
      <c r="T66" s="16">
        <v>6</v>
      </c>
      <c r="U66" s="13">
        <f>6-T66</f>
        <v>0</v>
      </c>
    </row>
    <row r="67" spans="1:21" ht="12.75" customHeight="1" hidden="1">
      <c r="A67" s="221" t="s">
        <v>17</v>
      </c>
      <c r="B67" s="225"/>
      <c r="C67" s="222"/>
      <c r="D67" s="77"/>
      <c r="E67" s="70"/>
      <c r="F67" s="71"/>
      <c r="G67" s="72"/>
      <c r="H67" s="72"/>
      <c r="I67" s="221"/>
      <c r="J67" s="222"/>
      <c r="L67" s="221" t="s">
        <v>17</v>
      </c>
      <c r="M67" s="225"/>
      <c r="N67" s="222"/>
      <c r="O67" s="77"/>
      <c r="P67" s="70"/>
      <c r="Q67" s="71"/>
      <c r="R67" s="72"/>
      <c r="S67" s="72"/>
      <c r="T67" s="221"/>
      <c r="U67" s="222"/>
    </row>
    <row r="68" spans="1:21" ht="5.25" customHeight="1">
      <c r="A68" s="11" t="s">
        <v>8</v>
      </c>
      <c r="B68" s="11" t="s">
        <v>8</v>
      </c>
      <c r="C68" s="11" t="s">
        <v>8</v>
      </c>
      <c r="D68" s="79"/>
      <c r="E68" s="75"/>
      <c r="F68" s="76"/>
      <c r="G68" s="76"/>
      <c r="H68" s="76"/>
      <c r="I68" s="17"/>
      <c r="J68" s="11"/>
      <c r="L68" s="11" t="s">
        <v>8</v>
      </c>
      <c r="M68" s="11" t="s">
        <v>8</v>
      </c>
      <c r="N68" s="11" t="s">
        <v>8</v>
      </c>
      <c r="O68" s="79"/>
      <c r="P68" s="75"/>
      <c r="Q68" s="76"/>
      <c r="R68" s="76"/>
      <c r="S68" s="76"/>
      <c r="T68" s="17"/>
      <c r="U68" s="11"/>
    </row>
    <row r="69" spans="1:21" ht="12.75">
      <c r="A69" s="1">
        <v>12</v>
      </c>
      <c r="B69" s="1">
        <v>4</v>
      </c>
      <c r="C69" s="1">
        <v>7</v>
      </c>
      <c r="D69" s="78" t="s">
        <v>79</v>
      </c>
      <c r="E69" s="67" t="s">
        <v>88</v>
      </c>
      <c r="F69" s="68" t="s">
        <v>70</v>
      </c>
      <c r="G69" s="69" t="s">
        <v>72</v>
      </c>
      <c r="H69" s="69"/>
      <c r="I69" s="15">
        <v>3</v>
      </c>
      <c r="J69" s="12">
        <f>6-I69</f>
        <v>3</v>
      </c>
      <c r="L69" s="1">
        <v>26</v>
      </c>
      <c r="M69" s="1">
        <v>7</v>
      </c>
      <c r="N69" s="1">
        <v>8</v>
      </c>
      <c r="O69" s="78" t="s">
        <v>66</v>
      </c>
      <c r="P69" s="67" t="s">
        <v>135</v>
      </c>
      <c r="Q69" s="68" t="s">
        <v>71</v>
      </c>
      <c r="R69" s="69"/>
      <c r="S69" s="69" t="s">
        <v>83</v>
      </c>
      <c r="T69" s="15">
        <v>0</v>
      </c>
      <c r="U69" s="12">
        <f>6-T69</f>
        <v>6</v>
      </c>
    </row>
    <row r="70" spans="1:21" ht="12.75">
      <c r="A70" s="1">
        <v>12</v>
      </c>
      <c r="B70" s="1">
        <v>3</v>
      </c>
      <c r="C70" s="1">
        <v>6</v>
      </c>
      <c r="D70" s="77" t="s">
        <v>79</v>
      </c>
      <c r="E70" s="70" t="s">
        <v>110</v>
      </c>
      <c r="F70" s="71" t="s">
        <v>76</v>
      </c>
      <c r="G70" s="72" t="s">
        <v>108</v>
      </c>
      <c r="H70" s="72"/>
      <c r="I70" s="16">
        <v>6</v>
      </c>
      <c r="J70" s="12">
        <f>6-I70</f>
        <v>0</v>
      </c>
      <c r="L70" s="1">
        <v>26</v>
      </c>
      <c r="M70" s="1">
        <v>5</v>
      </c>
      <c r="N70" s="1">
        <v>3</v>
      </c>
      <c r="O70" s="77" t="s">
        <v>66</v>
      </c>
      <c r="P70" s="70" t="s">
        <v>68</v>
      </c>
      <c r="Q70" s="71" t="s">
        <v>75</v>
      </c>
      <c r="R70" s="72" t="s">
        <v>97</v>
      </c>
      <c r="S70" s="72"/>
      <c r="T70" s="16">
        <v>4</v>
      </c>
      <c r="U70" s="12">
        <f>6-T70</f>
        <v>2</v>
      </c>
    </row>
    <row r="71" spans="1:21" ht="12.75">
      <c r="A71" s="1">
        <v>12</v>
      </c>
      <c r="B71" s="1">
        <v>1</v>
      </c>
      <c r="C71" s="1">
        <v>8</v>
      </c>
      <c r="D71" s="77" t="s">
        <v>85</v>
      </c>
      <c r="E71" s="70" t="s">
        <v>88</v>
      </c>
      <c r="F71" s="71" t="s">
        <v>75</v>
      </c>
      <c r="G71" s="72"/>
      <c r="H71" s="72" t="s">
        <v>92</v>
      </c>
      <c r="I71" s="16">
        <v>0</v>
      </c>
      <c r="J71" s="13">
        <f>6-I71</f>
        <v>6</v>
      </c>
      <c r="L71" s="1">
        <v>26</v>
      </c>
      <c r="M71" s="1">
        <v>6</v>
      </c>
      <c r="N71" s="1">
        <v>2</v>
      </c>
      <c r="O71" s="77" t="s">
        <v>66</v>
      </c>
      <c r="P71" s="70" t="s">
        <v>100</v>
      </c>
      <c r="Q71" s="71" t="s">
        <v>82</v>
      </c>
      <c r="R71" s="72" t="s">
        <v>97</v>
      </c>
      <c r="S71" s="72"/>
      <c r="T71" s="16">
        <v>4</v>
      </c>
      <c r="U71" s="13">
        <f>6-T71</f>
        <v>2</v>
      </c>
    </row>
    <row r="72" spans="1:21" ht="12.75">
      <c r="A72" s="1">
        <v>12</v>
      </c>
      <c r="B72" s="1">
        <v>2</v>
      </c>
      <c r="C72" s="1">
        <v>5</v>
      </c>
      <c r="D72" s="77" t="s">
        <v>79</v>
      </c>
      <c r="E72" s="70" t="s">
        <v>80</v>
      </c>
      <c r="F72" s="71" t="s">
        <v>70</v>
      </c>
      <c r="G72" s="72" t="s">
        <v>72</v>
      </c>
      <c r="H72" s="72"/>
      <c r="I72" s="16">
        <v>3</v>
      </c>
      <c r="J72" s="13">
        <f>6-I72</f>
        <v>3</v>
      </c>
      <c r="L72" s="1">
        <v>26</v>
      </c>
      <c r="M72" s="1">
        <v>4</v>
      </c>
      <c r="N72" s="1">
        <v>1</v>
      </c>
      <c r="O72" s="77" t="s">
        <v>66</v>
      </c>
      <c r="P72" s="70" t="s">
        <v>68</v>
      </c>
      <c r="Q72" s="71" t="s">
        <v>75</v>
      </c>
      <c r="R72" s="72" t="s">
        <v>97</v>
      </c>
      <c r="S72" s="72"/>
      <c r="T72" s="16">
        <v>4</v>
      </c>
      <c r="U72" s="13">
        <f>6-T72</f>
        <v>2</v>
      </c>
    </row>
    <row r="73" spans="1:21" ht="12.75" customHeight="1" hidden="1">
      <c r="A73" s="221" t="s">
        <v>17</v>
      </c>
      <c r="B73" s="225"/>
      <c r="C73" s="222"/>
      <c r="D73" s="77"/>
      <c r="E73" s="70"/>
      <c r="F73" s="71"/>
      <c r="G73" s="72"/>
      <c r="H73" s="72"/>
      <c r="I73" s="221"/>
      <c r="J73" s="222"/>
      <c r="L73" s="221" t="s">
        <v>17</v>
      </c>
      <c r="M73" s="225"/>
      <c r="N73" s="222"/>
      <c r="O73" s="77"/>
      <c r="P73" s="70"/>
      <c r="Q73" s="71"/>
      <c r="R73" s="72"/>
      <c r="S73" s="72"/>
      <c r="T73" s="221"/>
      <c r="U73" s="222"/>
    </row>
    <row r="74" spans="1:21" ht="5.25" customHeight="1">
      <c r="A74" s="11" t="s">
        <v>8</v>
      </c>
      <c r="B74" s="11" t="s">
        <v>8</v>
      </c>
      <c r="C74" s="11" t="s">
        <v>8</v>
      </c>
      <c r="D74" s="79"/>
      <c r="E74" s="75"/>
      <c r="F74" s="76"/>
      <c r="G74" s="76"/>
      <c r="H74" s="76"/>
      <c r="I74" s="17"/>
      <c r="J74" s="11"/>
      <c r="L74" s="11" t="s">
        <v>8</v>
      </c>
      <c r="M74" s="11" t="s">
        <v>8</v>
      </c>
      <c r="N74" s="11" t="s">
        <v>8</v>
      </c>
      <c r="O74" s="79"/>
      <c r="P74" s="75"/>
      <c r="Q74" s="76"/>
      <c r="R74" s="76"/>
      <c r="S74" s="76"/>
      <c r="T74" s="17"/>
      <c r="U74" s="11"/>
    </row>
    <row r="75" spans="1:21" ht="12.75">
      <c r="A75" s="1">
        <v>13</v>
      </c>
      <c r="B75" s="1">
        <v>3</v>
      </c>
      <c r="C75" s="1">
        <v>4</v>
      </c>
      <c r="D75" s="78" t="s">
        <v>99</v>
      </c>
      <c r="E75" s="67" t="s">
        <v>113</v>
      </c>
      <c r="F75" s="68" t="s">
        <v>75</v>
      </c>
      <c r="G75" s="69" t="s">
        <v>117</v>
      </c>
      <c r="H75" s="69"/>
      <c r="I75" s="15">
        <v>3</v>
      </c>
      <c r="J75" s="12">
        <f>6-I75</f>
        <v>3</v>
      </c>
      <c r="L75" s="1">
        <v>27</v>
      </c>
      <c r="M75" s="1">
        <v>7</v>
      </c>
      <c r="N75" s="1">
        <v>8</v>
      </c>
      <c r="O75" s="78" t="s">
        <v>99</v>
      </c>
      <c r="P75" s="67" t="s">
        <v>67</v>
      </c>
      <c r="Q75" s="68" t="s">
        <v>82</v>
      </c>
      <c r="R75" s="69" t="s">
        <v>128</v>
      </c>
      <c r="S75" s="69"/>
      <c r="T75" s="15">
        <v>4</v>
      </c>
      <c r="U75" s="12">
        <f>6-T75</f>
        <v>2</v>
      </c>
    </row>
    <row r="76" spans="1:21" ht="12.75">
      <c r="A76" s="1">
        <v>13</v>
      </c>
      <c r="B76" s="1">
        <v>1</v>
      </c>
      <c r="C76" s="1">
        <v>5</v>
      </c>
      <c r="D76" s="77" t="s">
        <v>66</v>
      </c>
      <c r="E76" s="70" t="s">
        <v>74</v>
      </c>
      <c r="F76" s="71" t="s">
        <v>115</v>
      </c>
      <c r="G76" s="72" t="s">
        <v>117</v>
      </c>
      <c r="H76" s="72"/>
      <c r="I76" s="16">
        <v>3</v>
      </c>
      <c r="J76" s="12">
        <f>6-I76</f>
        <v>3</v>
      </c>
      <c r="L76" s="1">
        <v>27</v>
      </c>
      <c r="M76" s="1">
        <v>5</v>
      </c>
      <c r="N76" s="1">
        <v>3</v>
      </c>
      <c r="O76" s="77" t="s">
        <v>99</v>
      </c>
      <c r="P76" s="70" t="s">
        <v>68</v>
      </c>
      <c r="Q76" s="71" t="s">
        <v>82</v>
      </c>
      <c r="R76" s="72" t="s">
        <v>130</v>
      </c>
      <c r="S76" s="72"/>
      <c r="T76" s="16">
        <v>0</v>
      </c>
      <c r="U76" s="12">
        <f>6-T76</f>
        <v>6</v>
      </c>
    </row>
    <row r="77" spans="1:21" ht="12.75">
      <c r="A77" s="1">
        <v>13</v>
      </c>
      <c r="B77" s="1">
        <v>6</v>
      </c>
      <c r="C77" s="1">
        <v>7</v>
      </c>
      <c r="D77" s="77" t="s">
        <v>99</v>
      </c>
      <c r="E77" s="70" t="s">
        <v>74</v>
      </c>
      <c r="F77" s="71" t="s">
        <v>116</v>
      </c>
      <c r="G77" s="72" t="s">
        <v>118</v>
      </c>
      <c r="H77" s="72"/>
      <c r="I77" s="16">
        <v>6</v>
      </c>
      <c r="J77" s="13">
        <f>6-I77</f>
        <v>0</v>
      </c>
      <c r="L77" s="1">
        <v>27</v>
      </c>
      <c r="M77" s="1">
        <v>6</v>
      </c>
      <c r="N77" s="1">
        <v>2</v>
      </c>
      <c r="O77" s="77" t="s">
        <v>66</v>
      </c>
      <c r="P77" s="70" t="s">
        <v>74</v>
      </c>
      <c r="Q77" s="71" t="s">
        <v>115</v>
      </c>
      <c r="R77" s="72" t="s">
        <v>138</v>
      </c>
      <c r="S77" s="72"/>
      <c r="T77" s="16">
        <v>6</v>
      </c>
      <c r="U77" s="13">
        <f>6-T77</f>
        <v>0</v>
      </c>
    </row>
    <row r="78" spans="1:21" ht="12.75">
      <c r="A78" s="1">
        <v>13</v>
      </c>
      <c r="B78" s="1">
        <v>2</v>
      </c>
      <c r="C78" s="1">
        <v>8</v>
      </c>
      <c r="D78" s="77" t="s">
        <v>66</v>
      </c>
      <c r="E78" s="70" t="s">
        <v>114</v>
      </c>
      <c r="F78" s="71" t="s">
        <v>82</v>
      </c>
      <c r="G78" s="72" t="s">
        <v>98</v>
      </c>
      <c r="H78" s="72"/>
      <c r="I78" s="16">
        <v>0</v>
      </c>
      <c r="J78" s="13">
        <f>6-I78</f>
        <v>6</v>
      </c>
      <c r="L78" s="1">
        <v>27</v>
      </c>
      <c r="M78" s="1">
        <v>4</v>
      </c>
      <c r="N78" s="1">
        <v>1</v>
      </c>
      <c r="O78" s="77" t="s">
        <v>66</v>
      </c>
      <c r="P78" s="70" t="s">
        <v>74</v>
      </c>
      <c r="Q78" s="71" t="s">
        <v>75</v>
      </c>
      <c r="R78" s="72" t="s">
        <v>111</v>
      </c>
      <c r="S78" s="72"/>
      <c r="T78" s="16">
        <v>2</v>
      </c>
      <c r="U78" s="13">
        <f>6-T78</f>
        <v>4</v>
      </c>
    </row>
    <row r="79" spans="1:21" ht="12.75" customHeight="1" hidden="1">
      <c r="A79" s="221" t="s">
        <v>17</v>
      </c>
      <c r="B79" s="225"/>
      <c r="C79" s="222"/>
      <c r="D79" s="77"/>
      <c r="E79" s="70"/>
      <c r="F79" s="71"/>
      <c r="G79" s="72"/>
      <c r="H79" s="72"/>
      <c r="I79" s="221"/>
      <c r="J79" s="222"/>
      <c r="L79" s="221" t="s">
        <v>17</v>
      </c>
      <c r="M79" s="225"/>
      <c r="N79" s="222"/>
      <c r="O79" s="77"/>
      <c r="P79" s="70"/>
      <c r="Q79" s="71"/>
      <c r="R79" s="72"/>
      <c r="S79" s="72"/>
      <c r="T79" s="221"/>
      <c r="U79" s="222"/>
    </row>
    <row r="80" spans="1:21" ht="5.25" customHeight="1">
      <c r="A80" s="11" t="s">
        <v>8</v>
      </c>
      <c r="B80" s="11" t="s">
        <v>8</v>
      </c>
      <c r="C80" s="11" t="s">
        <v>8</v>
      </c>
      <c r="D80" s="79"/>
      <c r="E80" s="75"/>
      <c r="F80" s="76"/>
      <c r="G80" s="76"/>
      <c r="H80" s="76"/>
      <c r="I80" s="17"/>
      <c r="J80" s="11"/>
      <c r="L80" s="11" t="s">
        <v>8</v>
      </c>
      <c r="M80" s="11" t="s">
        <v>8</v>
      </c>
      <c r="N80" s="11" t="s">
        <v>8</v>
      </c>
      <c r="O80" s="79"/>
      <c r="P80" s="75"/>
      <c r="Q80" s="76"/>
      <c r="R80" s="76"/>
      <c r="S80" s="76"/>
      <c r="T80" s="17"/>
      <c r="U80" s="11"/>
    </row>
    <row r="81" spans="1:21" ht="12.75">
      <c r="A81" s="1">
        <v>14</v>
      </c>
      <c r="B81" s="1">
        <v>3</v>
      </c>
      <c r="C81" s="1">
        <v>4</v>
      </c>
      <c r="D81" s="78" t="s">
        <v>79</v>
      </c>
      <c r="E81" s="67" t="s">
        <v>119</v>
      </c>
      <c r="F81" s="68" t="s">
        <v>76</v>
      </c>
      <c r="G81" s="69" t="s">
        <v>122</v>
      </c>
      <c r="H81" s="69"/>
      <c r="I81" s="15">
        <v>6</v>
      </c>
      <c r="J81" s="12">
        <f>6-I81</f>
        <v>0</v>
      </c>
      <c r="L81" s="1">
        <v>28</v>
      </c>
      <c r="M81" s="1">
        <v>7</v>
      </c>
      <c r="N81" s="1">
        <v>8</v>
      </c>
      <c r="O81" s="78" t="s">
        <v>79</v>
      </c>
      <c r="P81" s="67" t="s">
        <v>74</v>
      </c>
      <c r="Q81" s="68" t="s">
        <v>75</v>
      </c>
      <c r="R81" s="69"/>
      <c r="S81" s="69" t="s">
        <v>111</v>
      </c>
      <c r="T81" s="15">
        <v>4</v>
      </c>
      <c r="U81" s="12">
        <f>6-T81</f>
        <v>2</v>
      </c>
    </row>
    <row r="82" spans="1:21" ht="12.75">
      <c r="A82" s="1">
        <v>14</v>
      </c>
      <c r="B82" s="1">
        <v>1</v>
      </c>
      <c r="C82" s="1">
        <v>5</v>
      </c>
      <c r="D82" s="77" t="s">
        <v>79</v>
      </c>
      <c r="E82" s="70" t="s">
        <v>74</v>
      </c>
      <c r="F82" s="71" t="s">
        <v>71</v>
      </c>
      <c r="G82" s="72" t="s">
        <v>73</v>
      </c>
      <c r="H82" s="72"/>
      <c r="I82" s="16">
        <v>3</v>
      </c>
      <c r="J82" s="12">
        <f>6-I82</f>
        <v>3</v>
      </c>
      <c r="L82" s="1">
        <v>28</v>
      </c>
      <c r="M82" s="1">
        <v>5</v>
      </c>
      <c r="N82" s="1">
        <v>3</v>
      </c>
      <c r="O82" s="77" t="s">
        <v>99</v>
      </c>
      <c r="P82" s="70" t="s">
        <v>139</v>
      </c>
      <c r="Q82" s="71" t="s">
        <v>76</v>
      </c>
      <c r="R82" s="72"/>
      <c r="S82" s="72" t="s">
        <v>106</v>
      </c>
      <c r="T82" s="16">
        <v>0</v>
      </c>
      <c r="U82" s="12">
        <f>6-T82</f>
        <v>6</v>
      </c>
    </row>
    <row r="83" spans="1:21" ht="12.75">
      <c r="A83" s="1">
        <v>14</v>
      </c>
      <c r="B83" s="1">
        <v>6</v>
      </c>
      <c r="C83" s="1">
        <v>7</v>
      </c>
      <c r="D83" s="77" t="s">
        <v>79</v>
      </c>
      <c r="E83" s="70" t="s">
        <v>74</v>
      </c>
      <c r="F83" s="71" t="s">
        <v>71</v>
      </c>
      <c r="G83" s="72" t="s">
        <v>73</v>
      </c>
      <c r="H83" s="72"/>
      <c r="I83" s="16">
        <v>3</v>
      </c>
      <c r="J83" s="13">
        <f>6-I83</f>
        <v>3</v>
      </c>
      <c r="L83" s="1">
        <v>28</v>
      </c>
      <c r="M83" s="1">
        <v>6</v>
      </c>
      <c r="N83" s="1">
        <v>2</v>
      </c>
      <c r="O83" s="77" t="s">
        <v>79</v>
      </c>
      <c r="P83" s="70" t="s">
        <v>86</v>
      </c>
      <c r="Q83" s="71" t="s">
        <v>115</v>
      </c>
      <c r="R83" s="72"/>
      <c r="S83" s="72" t="s">
        <v>108</v>
      </c>
      <c r="T83" s="16">
        <v>6</v>
      </c>
      <c r="U83" s="13">
        <f>6-T83</f>
        <v>0</v>
      </c>
    </row>
    <row r="84" spans="1:21" ht="12.75">
      <c r="A84" s="1">
        <v>14</v>
      </c>
      <c r="B84" s="1">
        <v>2</v>
      </c>
      <c r="C84" s="1">
        <v>8</v>
      </c>
      <c r="D84" s="77" t="s">
        <v>66</v>
      </c>
      <c r="E84" s="70" t="s">
        <v>120</v>
      </c>
      <c r="F84" s="71" t="s">
        <v>121</v>
      </c>
      <c r="G84" s="72"/>
      <c r="H84" s="72" t="s">
        <v>123</v>
      </c>
      <c r="I84" s="16">
        <v>0</v>
      </c>
      <c r="J84" s="13">
        <f>6-I84</f>
        <v>6</v>
      </c>
      <c r="L84" s="1">
        <v>28</v>
      </c>
      <c r="M84" s="1">
        <v>4</v>
      </c>
      <c r="N84" s="1">
        <v>1</v>
      </c>
      <c r="O84" s="77" t="s">
        <v>79</v>
      </c>
      <c r="P84" s="70" t="s">
        <v>74</v>
      </c>
      <c r="Q84" s="71" t="s">
        <v>115</v>
      </c>
      <c r="R84" s="72"/>
      <c r="S84" s="72" t="s">
        <v>138</v>
      </c>
      <c r="T84" s="16">
        <v>2</v>
      </c>
      <c r="U84" s="13">
        <f>6-T84</f>
        <v>4</v>
      </c>
    </row>
    <row r="85" spans="1:21" ht="12.75" customHeight="1" hidden="1">
      <c r="A85" s="221" t="s">
        <v>17</v>
      </c>
      <c r="B85" s="225"/>
      <c r="C85" s="222"/>
      <c r="D85" s="77"/>
      <c r="E85" s="70"/>
      <c r="F85" s="71"/>
      <c r="G85" s="72"/>
      <c r="H85" s="72"/>
      <c r="I85" s="221"/>
      <c r="J85" s="222"/>
      <c r="L85" s="221" t="s">
        <v>17</v>
      </c>
      <c r="M85" s="225"/>
      <c r="N85" s="222"/>
      <c r="O85" s="77"/>
      <c r="P85" s="70"/>
      <c r="Q85" s="71"/>
      <c r="R85" s="72"/>
      <c r="S85" s="72"/>
      <c r="T85" s="221"/>
      <c r="U85" s="222"/>
    </row>
  </sheetData>
  <mergeCells count="56">
    <mergeCell ref="L67:N67"/>
    <mergeCell ref="L73:N73"/>
    <mergeCell ref="L85:N85"/>
    <mergeCell ref="L79:N79"/>
    <mergeCell ref="L61:N61"/>
    <mergeCell ref="L55:N55"/>
    <mergeCell ref="L49:N49"/>
    <mergeCell ref="L43:N43"/>
    <mergeCell ref="L37:N37"/>
    <mergeCell ref="L31:N31"/>
    <mergeCell ref="L25:N25"/>
    <mergeCell ref="L19:N19"/>
    <mergeCell ref="L13:N13"/>
    <mergeCell ref="L7:N7"/>
    <mergeCell ref="A85:C85"/>
    <mergeCell ref="A79:C79"/>
    <mergeCell ref="A73:C73"/>
    <mergeCell ref="A67:C67"/>
    <mergeCell ref="A61:C61"/>
    <mergeCell ref="A55:C55"/>
    <mergeCell ref="A49:C49"/>
    <mergeCell ref="A43:C43"/>
    <mergeCell ref="A37:C37"/>
    <mergeCell ref="A31:C31"/>
    <mergeCell ref="A25:C25"/>
    <mergeCell ref="A19:C19"/>
    <mergeCell ref="A13:C13"/>
    <mergeCell ref="A7:C7"/>
    <mergeCell ref="I7:J7"/>
    <mergeCell ref="I13:J13"/>
    <mergeCell ref="I19:J19"/>
    <mergeCell ref="I25:J25"/>
    <mergeCell ref="I31:J31"/>
    <mergeCell ref="I37:J37"/>
    <mergeCell ref="I43:J43"/>
    <mergeCell ref="I49:J49"/>
    <mergeCell ref="I55:J55"/>
    <mergeCell ref="I61:J61"/>
    <mergeCell ref="I67:J67"/>
    <mergeCell ref="I73:J73"/>
    <mergeCell ref="I79:J79"/>
    <mergeCell ref="I85:J85"/>
    <mergeCell ref="T7:U7"/>
    <mergeCell ref="T13:U13"/>
    <mergeCell ref="T19:U19"/>
    <mergeCell ref="T25:U25"/>
    <mergeCell ref="T31:U31"/>
    <mergeCell ref="T37:U37"/>
    <mergeCell ref="T43:U43"/>
    <mergeCell ref="T49:U49"/>
    <mergeCell ref="T79:U79"/>
    <mergeCell ref="T85:U85"/>
    <mergeCell ref="T55:U55"/>
    <mergeCell ref="T61:U61"/>
    <mergeCell ref="T67:U67"/>
    <mergeCell ref="T73:U73"/>
  </mergeCells>
  <printOptions horizontalCentered="1" verticalCentered="1"/>
  <pageMargins left="0.1968503937007874" right="0.1968503937007874" top="0" bottom="0.03937007874015748" header="0" footer="0"/>
  <pageSetup fitToHeight="1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Chemko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Opis otopovanĂmicrosoft-com:office:office" xmlns:x = "urn:schemas-microsoft-com:office:excel"&gt;Opis otopovanĂ˝ch zĂˇpisovĂ˝ch listkov z pĂˇrovĂ©ho turnaja dĹa 19.08.2003.</dc:title>
  <dc:subject/>
  <dc:creator>Laca</dc:creator>
  <cp:keywords/>
  <dc:description/>
  <cp:lastModifiedBy>petlack</cp:lastModifiedBy>
  <cp:lastPrinted>2004-10-01T10:56:19Z</cp:lastPrinted>
  <dcterms:created xsi:type="dcterms:W3CDTF">2003-08-27T11:03:12Z</dcterms:created>
  <dcterms:modified xsi:type="dcterms:W3CDTF">2011-04-03T17:34:46Z</dcterms:modified>
  <cp:category/>
  <cp:version/>
  <cp:contentType/>
  <cp:contentStatus/>
</cp:coreProperties>
</file>